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miker\Documents\Awana Files\ABO 2.0\"/>
    </mc:Choice>
  </mc:AlternateContent>
  <xr:revisionPtr revIDLastSave="0" documentId="13_ncr:1_{8D636F70-B562-48B0-9426-89449AF4EF1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Summary" sheetId="1" r:id="rId1"/>
    <sheet name="Puggles" sheetId="3" r:id="rId2"/>
    <sheet name="Cubbies" sheetId="4" r:id="rId3"/>
    <sheet name="Sparks" sheetId="5" r:id="rId4"/>
    <sheet name="T&amp;T" sheetId="6" r:id="rId5"/>
    <sheet name="Trek" sheetId="7" r:id="rId6"/>
    <sheet name="Journey" sheetId="8" r:id="rId7"/>
  </sheets>
  <definedNames>
    <definedName name="_xlnm.Print_Area" localSheetId="2">Cubbies!$A$1:$N$33</definedName>
    <definedName name="_xlnm.Print_Area" localSheetId="6">Journey!$A$1:$W$36</definedName>
    <definedName name="_xlnm.Print_Area" localSheetId="4">'T&amp;T'!$A$1:$U$41</definedName>
    <definedName name="_xlnm.Print_Area" localSheetId="5">Trek!$A$1:$Q$30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" i="8" l="1"/>
  <c r="H23" i="7"/>
  <c r="F32" i="5"/>
  <c r="I32" i="5" s="1"/>
  <c r="G25" i="3"/>
  <c r="I25" i="3" s="1"/>
  <c r="H10" i="3" s="1"/>
  <c r="I32" i="6"/>
  <c r="I31" i="6"/>
  <c r="I34" i="5"/>
  <c r="I35" i="5"/>
  <c r="I36" i="5"/>
  <c r="I35" i="6"/>
  <c r="I34" i="6"/>
  <c r="I33" i="6"/>
  <c r="G21" i="7"/>
  <c r="H21" i="7" s="1"/>
  <c r="G20" i="7"/>
  <c r="H20" i="7" s="1"/>
  <c r="G30" i="6"/>
  <c r="I30" i="6" s="1"/>
  <c r="G29" i="6"/>
  <c r="I29" i="6" s="1"/>
  <c r="G22" i="8"/>
  <c r="I22" i="8" s="1"/>
  <c r="I27" i="8"/>
  <c r="I26" i="8"/>
  <c r="I24" i="8"/>
  <c r="G23" i="8"/>
  <c r="I23" i="8" s="1"/>
  <c r="H25" i="7"/>
  <c r="H24" i="7"/>
  <c r="H22" i="7"/>
  <c r="F28" i="4"/>
  <c r="H28" i="4" s="1"/>
  <c r="I37" i="5"/>
  <c r="I33" i="5"/>
  <c r="F31" i="5"/>
  <c r="I31" i="5" s="1"/>
  <c r="H30" i="4"/>
  <c r="H29" i="4"/>
  <c r="I27" i="3"/>
  <c r="Q12" i="8"/>
  <c r="S23" i="8" s="1"/>
  <c r="L12" i="8"/>
  <c r="S21" i="8" s="1"/>
  <c r="G12" i="8"/>
  <c r="S19" i="8" s="1"/>
  <c r="B12" i="8"/>
  <c r="S17" i="8" s="1"/>
  <c r="J11" i="7"/>
  <c r="N14" i="7" s="1"/>
  <c r="G11" i="7"/>
  <c r="N11" i="7" s="1"/>
  <c r="B11" i="7"/>
  <c r="N9" i="7" s="1"/>
  <c r="Q21" i="6"/>
  <c r="S30" i="6" s="1"/>
  <c r="I28" i="1" s="1"/>
  <c r="L21" i="6"/>
  <c r="G21" i="6"/>
  <c r="B21" i="6"/>
  <c r="Q14" i="6"/>
  <c r="L14" i="6"/>
  <c r="G14" i="6"/>
  <c r="S26" i="6" s="1"/>
  <c r="I25" i="1" s="1"/>
  <c r="B14" i="6"/>
  <c r="S25" i="6" s="1"/>
  <c r="D20" i="1" s="1"/>
  <c r="K21" i="5"/>
  <c r="F21" i="5"/>
  <c r="B21" i="5"/>
  <c r="O24" i="5" s="1"/>
  <c r="K15" i="5"/>
  <c r="O21" i="5" s="1"/>
  <c r="F15" i="5"/>
  <c r="O19" i="5" s="1"/>
  <c r="B15" i="5"/>
  <c r="O17" i="5" s="1"/>
  <c r="B18" i="4"/>
  <c r="K15" i="4" s="1"/>
  <c r="D12" i="1" s="1"/>
  <c r="F18" i="4"/>
  <c r="K17" i="4" s="1"/>
  <c r="I13" i="1" s="1"/>
  <c r="B14" i="3"/>
  <c r="H7" i="3" s="1"/>
  <c r="D8" i="1" s="1"/>
  <c r="S28" i="8" l="1"/>
  <c r="S33" i="6"/>
  <c r="K23" i="4"/>
  <c r="O28" i="5"/>
  <c r="N19" i="7"/>
  <c r="S26" i="8"/>
  <c r="I41" i="1"/>
  <c r="I40" i="1"/>
  <c r="I39" i="1"/>
  <c r="I38" i="1"/>
  <c r="I34" i="1"/>
  <c r="I32" i="1"/>
  <c r="I20" i="1"/>
  <c r="D28" i="1"/>
  <c r="D24" i="1"/>
  <c r="I24" i="1"/>
  <c r="I12" i="1"/>
  <c r="I8" i="1"/>
  <c r="S27" i="6"/>
  <c r="I26" i="1" s="1"/>
  <c r="S28" i="6"/>
  <c r="I27" i="1" s="1"/>
  <c r="K20" i="4"/>
  <c r="I9" i="1"/>
  <c r="I19" i="1"/>
  <c r="I18" i="1"/>
  <c r="S32" i="6" l="1"/>
  <c r="S35" i="6" s="1"/>
  <c r="I42" i="1"/>
  <c r="D29" i="1"/>
  <c r="S31" i="8"/>
  <c r="N17" i="7"/>
  <c r="N21" i="7" s="1"/>
  <c r="I33" i="1"/>
  <c r="D21" i="1"/>
  <c r="I29" i="1"/>
  <c r="I21" i="1"/>
  <c r="D17" i="1"/>
  <c r="I17" i="1"/>
  <c r="D16" i="1"/>
  <c r="K25" i="4"/>
  <c r="D13" i="1"/>
  <c r="I14" i="1"/>
  <c r="D25" i="1"/>
  <c r="I35" i="1"/>
  <c r="H13" i="3"/>
  <c r="D9" i="1"/>
  <c r="O26" i="5"/>
  <c r="O31" i="5" s="1"/>
  <c r="D35" i="1" l="1"/>
  <c r="I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Bailygirl</author>
  </authors>
  <commentList>
    <comment ref="C32" authorId="0" shapeId="0" xr:uid="{2732FA3B-799C-48BA-B2F0-D544A328CD32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Pins, Beanbags, Batons, Tug-of-War Rope &amp; 3-legged Race Bands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" authorId="0" shapeId="0" xr:uid="{00000000-0006-0000-0200-000001000000}">
      <text>
        <r>
          <rPr>
            <sz val="10"/>
            <color rgb="FF000000"/>
            <rFont val="Arial"/>
          </rPr>
          <t>Pack of 10: $8.99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Bailygirl</author>
  </authors>
  <commentList>
    <comment ref="B8" authorId="0" shapeId="0" xr:uid="{736768DA-7CAE-4DDA-90E4-AB02E8252D9B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10: $8.99</t>
        </r>
      </text>
    </comment>
    <comment ref="F8" authorId="0" shapeId="0" xr:uid="{DF69B290-280B-4BCE-914E-0A9615102261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10: $8.99</t>
        </r>
      </text>
    </comment>
    <comment ref="B10" authorId="0" shapeId="0" xr:uid="{8BD796C1-1E91-431C-B20F-D4BF3A218183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5: $8.29</t>
        </r>
      </text>
    </comment>
    <comment ref="F10" authorId="0" shapeId="0" xr:uid="{44E09F50-2EA4-4821-81F3-C1E879686078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5: $8.29</t>
        </r>
      </text>
    </comment>
  </commentList>
</comments>
</file>

<file path=xl/sharedStrings.xml><?xml version="1.0" encoding="utf-8"?>
<sst xmlns="http://schemas.openxmlformats.org/spreadsheetml/2006/main" count="375" uniqueCount="232">
  <si>
    <t>First Year Awards &amp; Supplies</t>
  </si>
  <si>
    <t>Second Year Awards &amp; Supplies</t>
  </si>
  <si>
    <t>Third Year Awards &amp; Supplies</t>
  </si>
  <si>
    <t>Fourth Year Awards &amp; Supplies</t>
  </si>
  <si>
    <t>Puggles cost calculator</t>
  </si>
  <si>
    <t xml:space="preserve">2s - 3s ministry </t>
  </si>
  <si>
    <t>Costs per child</t>
  </si>
  <si>
    <t>Year Awards &amp; Supplies</t>
  </si>
  <si>
    <t>Only edit these fields</t>
  </si>
  <si>
    <t>Puggles Big Truths Entrance booklet</t>
  </si>
  <si>
    <t>Estimated number of Puggles:</t>
  </si>
  <si>
    <t>Puggles Coloring and Activity book</t>
  </si>
  <si>
    <t>Puggles Parent Cards</t>
  </si>
  <si>
    <t>Puggles T-Shirt</t>
  </si>
  <si>
    <t>Participation Certificate</t>
  </si>
  <si>
    <t>Total Cost</t>
  </si>
  <si>
    <t>Totals are based on a clubber completing a club year</t>
  </si>
  <si>
    <t>Leadership Supplies</t>
  </si>
  <si>
    <t>Teaching Plans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</si>
  <si>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teacher</t>
    </r>
    <r>
      <rPr>
        <sz val="10"/>
        <color theme="1"/>
        <rFont val="Calibri"/>
      </rPr>
      <t>)</t>
    </r>
  </si>
  <si>
    <t>Leadership supplies total cost:</t>
  </si>
  <si>
    <t>Pocket Guide (download)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</si>
  <si>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leader</t>
    </r>
    <r>
      <rPr>
        <sz val="10"/>
        <color theme="1"/>
        <rFont val="Calibri"/>
      </rPr>
      <t>)</t>
    </r>
  </si>
  <si>
    <t>Quantity needed</t>
  </si>
  <si>
    <t>T-shirt Uniform (size Small-XL)</t>
  </si>
  <si>
    <t>Cubbies cost calculator</t>
  </si>
  <si>
    <t>Pre-school ministry</t>
  </si>
  <si>
    <t>Apple Acres Entrance booklet</t>
  </si>
  <si>
    <t>Apple Acres Entrance Booklet</t>
  </si>
  <si>
    <t>Handbook</t>
  </si>
  <si>
    <t>Trail Emblems</t>
  </si>
  <si>
    <t>Achievement Apple Emblems</t>
  </si>
  <si>
    <t>Stickers - Green Apple</t>
  </si>
  <si>
    <t>Stickers - Red Apple</t>
  </si>
  <si>
    <t>Uniform Vest</t>
  </si>
  <si>
    <t>Book Award</t>
  </si>
  <si>
    <t>Cubbies Recognition Certificate</t>
  </si>
  <si>
    <t>First Year Cubbies total cost:</t>
  </si>
  <si>
    <t>Total Second Year Cost</t>
  </si>
  <si>
    <t>Second Year Cubbies total cost:</t>
  </si>
  <si>
    <t>Total First Year Cost</t>
  </si>
  <si>
    <t>Two year total Cubbies cost:</t>
  </si>
  <si>
    <t>Totals are based on a clubber completing a handbook each year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</si>
  <si>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teacher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</si>
  <si>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leader</t>
    </r>
    <r>
      <rPr>
        <sz val="10"/>
        <color theme="1"/>
        <rFont val="Calibri"/>
      </rPr>
      <t>)</t>
    </r>
  </si>
  <si>
    <t>Sparks cost calculator</t>
  </si>
  <si>
    <t>Kindergarten - 2nd grade ministry</t>
  </si>
  <si>
    <t>HangGlider Handbook</t>
  </si>
  <si>
    <t>WingRunner Handbook</t>
  </si>
  <si>
    <t>SkyStormer Handbook</t>
  </si>
  <si>
    <t>HangGlider Pilot Wing</t>
  </si>
  <si>
    <t>WingRunner Pilot Wing</t>
  </si>
  <si>
    <t>SkyStormer Pilot Wing</t>
  </si>
  <si>
    <t>Jewels</t>
  </si>
  <si>
    <t>HangGlider Emblem</t>
  </si>
  <si>
    <t>WingRunner Emblem</t>
  </si>
  <si>
    <t>SkyStormer Emblem</t>
  </si>
  <si>
    <t>Church Attendance Emblems</t>
  </si>
  <si>
    <t>First Book Award</t>
  </si>
  <si>
    <t>Second Book Award</t>
  </si>
  <si>
    <t>Uniform</t>
  </si>
  <si>
    <t>Flight 3:16 Entrance Booklet</t>
  </si>
  <si>
    <t>Total Third Year Cost</t>
  </si>
  <si>
    <t>First Year Sparks total cost:</t>
  </si>
  <si>
    <t>Extra Credit (Optional):</t>
  </si>
  <si>
    <t>Second Year Sparks total cost:</t>
  </si>
  <si>
    <t>Third Year Sparks total cost:</t>
  </si>
  <si>
    <t>HangGlider Review Emblem</t>
  </si>
  <si>
    <t>WingRunner Review Emblem</t>
  </si>
  <si>
    <t>SkyStormer Review Emblem</t>
  </si>
  <si>
    <t>HangGlider Frequent Flyer Pin</t>
  </si>
  <si>
    <t>WingRunner Frequent Flyer Pin</t>
  </si>
  <si>
    <t>SkyStormer Frequent Flyer Pin</t>
  </si>
  <si>
    <t>Truth &amp; Training cost calculator</t>
  </si>
  <si>
    <t>3rd - 5th / 6th grade ministry</t>
  </si>
  <si>
    <t xml:space="preserve">Fourth Year Awards &amp; Supplies </t>
  </si>
  <si>
    <t>Start Zone</t>
  </si>
  <si>
    <t>First Year T&amp;T total cost:</t>
  </si>
  <si>
    <t>Total Fourth Year Cost</t>
  </si>
  <si>
    <t>Second Year T&amp;T total cost:</t>
  </si>
  <si>
    <t>Third Year T&amp;T total cost</t>
  </si>
  <si>
    <t>*Fourth Year T&amp;T total cost</t>
  </si>
  <si>
    <t>*Fourth year of T&amp;T is optional. This may not be needed if 6th graders go to middle school ministry</t>
  </si>
  <si>
    <t>Silver Extra Credit Emblems</t>
  </si>
  <si>
    <t>Siler Extra Credit Emblems</t>
  </si>
  <si>
    <t>Gold Extra Credit Emblems</t>
  </si>
  <si>
    <t>Extra Credit Total</t>
  </si>
  <si>
    <t>Large group guide</t>
  </si>
  <si>
    <t>Small group guide</t>
  </si>
  <si>
    <t>Trek cost calculator</t>
  </si>
  <si>
    <t>Middle School ministry</t>
  </si>
  <si>
    <t>Trek Bible Study (student manual)</t>
  </si>
  <si>
    <t>Trek Check</t>
  </si>
  <si>
    <t>Meritorius Award</t>
  </si>
  <si>
    <t>Uniform T-Shirt</t>
  </si>
  <si>
    <t>Trek Certificate of Completion</t>
  </si>
  <si>
    <t>Milestone Award</t>
  </si>
  <si>
    <t>First Year Trek total cost:</t>
  </si>
  <si>
    <t>Second Year Trek  total cost:</t>
  </si>
  <si>
    <t>*Third Year Trek total cost:</t>
  </si>
  <si>
    <t>*Third year is optional and may not be necessary if middle school begins at 7th grade</t>
  </si>
  <si>
    <t>Journey cost calculator</t>
  </si>
  <si>
    <t>High School ministry</t>
  </si>
  <si>
    <t>Faith Foundation</t>
  </si>
  <si>
    <t xml:space="preserve">Bible Study </t>
  </si>
  <si>
    <t>Bible Study</t>
  </si>
  <si>
    <t>Achievement Pin 2</t>
  </si>
  <si>
    <t>Achievement Pin 3</t>
  </si>
  <si>
    <t>Achievement Pin 4</t>
  </si>
  <si>
    <t>Achievement Pin 1</t>
  </si>
  <si>
    <t>Pin &amp; Certificate</t>
  </si>
  <si>
    <t>Uniform Shirt</t>
  </si>
  <si>
    <t>Citation Award</t>
  </si>
  <si>
    <t>First Year Journey total cost:</t>
  </si>
  <si>
    <t>Second Year Journey total cost:</t>
  </si>
  <si>
    <t>Third Year Journey total cost:</t>
  </si>
  <si>
    <t>Fourth Year Journey total cost:</t>
  </si>
  <si>
    <t>Estimated number of second year Cubbies:</t>
  </si>
  <si>
    <t>Estimated number of first year Cubbies:</t>
  </si>
  <si>
    <t>Estimated number of Sparks leaders:</t>
  </si>
  <si>
    <t>Extra Credit total cost:</t>
  </si>
  <si>
    <t>Extra credit total cost:</t>
  </si>
  <si>
    <t>Puggles total cost</t>
  </si>
  <si>
    <t>Puggles leadership total cost</t>
  </si>
  <si>
    <t>Cubbies First Year Total Cost</t>
  </si>
  <si>
    <t>Cubbies Second Year Total Cost</t>
  </si>
  <si>
    <t>Cubbies Leadership Total Cost</t>
  </si>
  <si>
    <t>Sparks First Year Total Cost</t>
  </si>
  <si>
    <t>Sparks Leadership Total Cost</t>
  </si>
  <si>
    <t>T&amp;T First Year Total Cost</t>
  </si>
  <si>
    <t>T&amp;T Leadership Total Cost</t>
  </si>
  <si>
    <t>Age group</t>
  </si>
  <si>
    <t>Puggles (2s-3s)</t>
  </si>
  <si>
    <t>Sparks (K-2nd grade)</t>
  </si>
  <si>
    <t>T&amp;T (3rd-5th or 6th)</t>
  </si>
  <si>
    <t>Cubbies (Pre-school)</t>
  </si>
  <si>
    <t>Journey (High school)</t>
  </si>
  <si>
    <t>Trek (Middle school)</t>
  </si>
  <si>
    <t>Trek First Year Total Cost</t>
  </si>
  <si>
    <t>Trek Leadership Total Cost</t>
  </si>
  <si>
    <t>Journey First Year Total Cost</t>
  </si>
  <si>
    <t>Journey Leadership Total Cost</t>
  </si>
  <si>
    <t>Grand Total:</t>
  </si>
  <si>
    <t>Budget Calculator Summary - All years</t>
  </si>
  <si>
    <t>Sparks Second Year Total Cost</t>
  </si>
  <si>
    <t>Sparks Third Year Total Cost</t>
  </si>
  <si>
    <t>T&amp;T Second Year Total Cost</t>
  </si>
  <si>
    <t>T&amp;T Third Year Total Cost</t>
  </si>
  <si>
    <t>Trek Second Year Total Cost</t>
  </si>
  <si>
    <t>Trek Third Year Total Cost**</t>
  </si>
  <si>
    <t>T&amp;T Fourth Year Total Cost**</t>
  </si>
  <si>
    <t>Journey Second Year Total Cost</t>
  </si>
  <si>
    <t>Journey Third Year Total Cost</t>
  </si>
  <si>
    <t>Journey Fourth Year Total Cost</t>
  </si>
  <si>
    <t>**Optional depending on 6th grade placement in T&amp;T or Trek</t>
  </si>
  <si>
    <t>Puggles Clubber total cost:</t>
  </si>
  <si>
    <t>Puggles Leader total cost:</t>
  </si>
  <si>
    <t>*[Clubber &amp; Leader]</t>
  </si>
  <si>
    <t>Cubbies supply cost total*:</t>
  </si>
  <si>
    <t>*[Clubber &amp; Leader total]</t>
  </si>
  <si>
    <t>Sparks clubber total cost:</t>
  </si>
  <si>
    <t>Sparks supply cost total*:</t>
  </si>
  <si>
    <t>Sparks Extra Credit Total Cost</t>
  </si>
  <si>
    <r>
      <t xml:space="preserve">T&amp;T </t>
    </r>
    <r>
      <rPr>
        <i/>
        <sz val="10"/>
        <color theme="1"/>
        <rFont val="Arial"/>
        <family val="2"/>
      </rPr>
      <t>Extra Credit</t>
    </r>
    <r>
      <rPr>
        <i/>
        <sz val="10"/>
        <color theme="1"/>
        <rFont val="Arial"/>
      </rPr>
      <t xml:space="preserve"> Total Cost</t>
    </r>
  </si>
  <si>
    <t>Trek student total cost:</t>
  </si>
  <si>
    <t>Trek supply cost total*:</t>
  </si>
  <si>
    <t>*[Student &amp; Leader]</t>
  </si>
  <si>
    <t>Total Journey student cost:</t>
  </si>
  <si>
    <t>Journey supply cost total*:</t>
  </si>
  <si>
    <t>Budget Calculator Summary - First year</t>
  </si>
  <si>
    <r>
      <t xml:space="preserve">Quantity needed (1 per </t>
    </r>
    <r>
      <rPr>
        <u/>
        <sz val="12"/>
        <color theme="1"/>
        <rFont val="Calibri"/>
        <family val="2"/>
      </rPr>
      <t>leader</t>
    </r>
    <r>
      <rPr>
        <sz val="12"/>
        <color theme="1"/>
        <rFont val="Calibri"/>
        <family val="2"/>
      </rPr>
      <t>)</t>
    </r>
  </si>
  <si>
    <r>
      <t xml:space="preserve">Quantity needed (1 per </t>
    </r>
    <r>
      <rPr>
        <u/>
        <sz val="12"/>
        <color theme="1"/>
        <rFont val="Calibri"/>
        <family val="2"/>
      </rPr>
      <t>teacher</t>
    </r>
    <r>
      <rPr>
        <sz val="12"/>
        <color theme="1"/>
        <rFont val="Calibri"/>
        <family val="2"/>
      </rPr>
      <t>)</t>
    </r>
  </si>
  <si>
    <t>Quantity needed:</t>
  </si>
  <si>
    <t>T&amp;T supply cost total**:</t>
  </si>
  <si>
    <t>**[Clubber &amp; Leader]</t>
  </si>
  <si>
    <t>Total clubber supply cost</t>
  </si>
  <si>
    <t>Total leader supply cost:</t>
  </si>
  <si>
    <t xml:space="preserve">Estimated number of...  </t>
  </si>
  <si>
    <t>...First year T&amp;T clubbers:</t>
  </si>
  <si>
    <t>...Second year T&amp;T clubbers:</t>
  </si>
  <si>
    <t>...Third year T&amp;T clubbers:</t>
  </si>
  <si>
    <t>...Fourth* year T&amp;T clubbers:</t>
  </si>
  <si>
    <t>...Extra credit sets:</t>
  </si>
  <si>
    <t>Estimated number of Puggles leaders:</t>
  </si>
  <si>
    <t>T-shirt Uniform (size 2X-3X)</t>
  </si>
  <si>
    <t>Puggles supply cost total*:</t>
  </si>
  <si>
    <t>*[Puggle &amp; Leader]</t>
  </si>
  <si>
    <t>Estimated number  of T&amp;T leaders:</t>
  </si>
  <si>
    <t>Estimated number of Cubbies leaders:</t>
  </si>
  <si>
    <t>[subtotal]</t>
  </si>
  <si>
    <t>Estimated number of…</t>
  </si>
  <si>
    <t>T&amp;T Clubber Supplies</t>
  </si>
  <si>
    <r>
      <t xml:space="preserve">Quantity needed (1 per </t>
    </r>
    <r>
      <rPr>
        <u/>
        <sz val="12"/>
        <color theme="1"/>
        <rFont val="Calibri"/>
        <family val="2"/>
      </rPr>
      <t>leader</t>
    </r>
    <r>
      <rPr>
        <sz val="12"/>
        <color theme="1"/>
        <rFont val="Calibri"/>
        <family val="2"/>
      </rPr>
      <t>):</t>
    </r>
  </si>
  <si>
    <r>
      <t xml:space="preserve">Quantity needed (1 per </t>
    </r>
    <r>
      <rPr>
        <b/>
        <u/>
        <sz val="12"/>
        <color theme="1"/>
        <rFont val="Calibri"/>
        <family val="2"/>
      </rPr>
      <t>teacher</t>
    </r>
    <r>
      <rPr>
        <b/>
        <sz val="12"/>
        <color theme="1"/>
        <rFont val="Calibri"/>
        <family val="2"/>
      </rPr>
      <t>):</t>
    </r>
  </si>
  <si>
    <t>...First year Sparks:</t>
  </si>
  <si>
    <t>...Second year Sparks:</t>
  </si>
  <si>
    <t>...Third year Sparks:</t>
  </si>
  <si>
    <t>...Extra credit packs:</t>
  </si>
  <si>
    <r>
      <t xml:space="preserve">Quantity needed (1 per </t>
    </r>
    <r>
      <rPr>
        <u/>
        <sz val="10"/>
        <color theme="1"/>
        <rFont val="Calibri"/>
        <family val="2"/>
        <scheme val="major"/>
      </rPr>
      <t>leader</t>
    </r>
    <r>
      <rPr>
        <sz val="10"/>
        <color theme="1"/>
        <rFont val="Calibri"/>
        <family val="2"/>
        <scheme val="major"/>
      </rPr>
      <t>)</t>
    </r>
  </si>
  <si>
    <r>
      <t xml:space="preserve">Quantity needed (1 per </t>
    </r>
    <r>
      <rPr>
        <u/>
        <sz val="10"/>
        <color theme="1"/>
        <rFont val="Calibri"/>
        <family val="2"/>
        <scheme val="major"/>
      </rPr>
      <t>teacher</t>
    </r>
    <r>
      <rPr>
        <sz val="10"/>
        <color theme="1"/>
        <rFont val="Calibri"/>
        <family val="2"/>
        <scheme val="major"/>
      </rPr>
      <t>)</t>
    </r>
  </si>
  <si>
    <t>Totals</t>
  </si>
  <si>
    <r>
      <t xml:space="preserve">Quantity needed (1 per </t>
    </r>
    <r>
      <rPr>
        <u/>
        <sz val="12"/>
        <color theme="1"/>
        <rFont val="Calibri"/>
        <family val="2"/>
        <scheme val="major"/>
      </rPr>
      <t>leader</t>
    </r>
    <r>
      <rPr>
        <sz val="12"/>
        <color theme="1"/>
        <rFont val="Calibri"/>
        <family val="2"/>
        <scheme val="major"/>
      </rPr>
      <t>)</t>
    </r>
  </si>
  <si>
    <r>
      <t xml:space="preserve">Quantity needed (1 per </t>
    </r>
    <r>
      <rPr>
        <u/>
        <sz val="12"/>
        <color theme="1"/>
        <rFont val="Calibri"/>
        <family val="2"/>
        <scheme val="major"/>
      </rPr>
      <t>teacher</t>
    </r>
    <r>
      <rPr>
        <sz val="12"/>
        <color theme="1"/>
        <rFont val="Calibri"/>
        <family val="2"/>
        <scheme val="major"/>
      </rPr>
      <t>)</t>
    </r>
  </si>
  <si>
    <t>Estimated number of Trek leaders:</t>
  </si>
  <si>
    <t>...First Year Trek:</t>
  </si>
  <si>
    <t>...Second Year Trek:</t>
  </si>
  <si>
    <t>...Third Year Trek:</t>
  </si>
  <si>
    <t>Estimations</t>
  </si>
  <si>
    <t>Extra Credit total:</t>
  </si>
  <si>
    <t>Estimated number of Journey leaders:</t>
  </si>
  <si>
    <t>...First year Journey:</t>
  </si>
  <si>
    <t>...Second year Journey:</t>
  </si>
  <si>
    <t>...Third year Journey:</t>
  </si>
  <si>
    <t>...Fourth year Journey:</t>
  </si>
  <si>
    <t>Games Equipment</t>
  </si>
  <si>
    <t>Awana Game Books (all 4)</t>
  </si>
  <si>
    <t>Sparky Award Sculpture</t>
  </si>
  <si>
    <t>Frequent Flyer Xtra Credit books</t>
  </si>
  <si>
    <t>Frequent Flyer Xtra Credit Books</t>
  </si>
  <si>
    <t>Sparks Large Group Guide</t>
  </si>
  <si>
    <t>Award Emblems</t>
  </si>
  <si>
    <t>Alpha Award</t>
  </si>
  <si>
    <t>Excellence Award</t>
  </si>
  <si>
    <t>Challenge Award</t>
  </si>
  <si>
    <t>Timothy Award Trophy</t>
  </si>
  <si>
    <t>T&amp;T Uniform</t>
  </si>
  <si>
    <t>T-shirt Uniform</t>
  </si>
  <si>
    <t>Leader Handbook Guide</t>
  </si>
  <si>
    <t>T-shirt Uniform (size XSmall-3XL)</t>
  </si>
  <si>
    <t>Small group discussion guide</t>
  </si>
  <si>
    <t>Large group leader's guide</t>
  </si>
  <si>
    <t xml:space="preserve">Awana Games Equipment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</si>
</sst>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22" x14ac:knownFonts="1">
    <font>
      <sz val="10"/>
      <color rgb="FF000000"/>
      <name val="Arial"/>
    </font>
    <font>
      <sz val="10"/>
      <color theme="1"/>
      <name val="Calibri"/>
    </font>
    <font>
      <sz val="36"/>
      <color theme="1"/>
      <name val="Arial"/>
    </font>
    <font>
      <b/>
      <sz val="20"/>
      <color theme="1"/>
      <name val="Arial"/>
    </font>
    <font>
      <b/>
      <sz val="15"/>
      <color theme="1"/>
      <name val="Arial"/>
    </font>
    <font>
      <sz val="10"/>
      <name val="Arial"/>
    </font>
    <font>
      <b/>
      <sz val="12"/>
      <color theme="1"/>
      <name val="Arial"/>
    </font>
    <font>
      <i/>
      <sz val="10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0"/>
      <color theme="1"/>
      <name val="Calibri"/>
    </font>
    <font>
      <b/>
      <i/>
      <sz val="10"/>
      <color theme="1"/>
      <name val="Calibri"/>
    </font>
    <font>
      <b/>
      <i/>
      <sz val="10"/>
      <color theme="1"/>
      <name val="Arial"/>
    </font>
    <font>
      <b/>
      <u/>
      <sz val="10"/>
      <color theme="1"/>
      <name val="Arial"/>
    </font>
    <font>
      <b/>
      <sz val="11"/>
      <color theme="1"/>
      <name val="Arial"/>
    </font>
    <font>
      <b/>
      <i/>
      <u/>
      <sz val="10"/>
      <color theme="1"/>
      <name val="Arial"/>
    </font>
    <font>
      <u/>
      <sz val="10"/>
      <color theme="1"/>
      <name val="Calibri"/>
    </font>
    <font>
      <sz val="10"/>
      <color theme="1"/>
      <name val="Calibri"/>
      <family val="2"/>
    </font>
    <font>
      <sz val="10"/>
      <color rgb="FF000000"/>
      <name val="Arial"/>
      <family val="2"/>
    </font>
    <font>
      <b/>
      <i/>
      <sz val="10"/>
      <color rgb="FF000000"/>
      <name val="Calibri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sz val="15"/>
      <color theme="1"/>
      <name val="Arial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sz val="14"/>
      <color rgb="FF000000"/>
      <name val="Arial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u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1"/>
      <color rgb="FF000000"/>
      <name val="Arial"/>
      <family val="2"/>
    </font>
    <font>
      <b/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4"/>
      <color theme="1"/>
      <name val="Calibri"/>
      <family val="2"/>
    </font>
    <font>
      <b/>
      <i/>
      <sz val="20"/>
      <color theme="1"/>
      <name val="Calibri"/>
      <family val="2"/>
    </font>
    <font>
      <sz val="16"/>
      <color theme="1"/>
      <name val="Calibri"/>
      <family val="2"/>
    </font>
    <font>
      <sz val="16"/>
      <color rgb="FF000000"/>
      <name val="Arial"/>
      <family val="2"/>
    </font>
    <font>
      <sz val="18"/>
      <color theme="1"/>
      <name val="Calibri"/>
      <family val="2"/>
    </font>
    <font>
      <sz val="18"/>
      <color theme="0"/>
      <name val="Arial"/>
      <family val="2"/>
    </font>
    <font>
      <sz val="18"/>
      <color rgb="FF000000"/>
      <name val="Arial"/>
      <family val="2"/>
    </font>
    <font>
      <b/>
      <sz val="11"/>
      <color theme="1"/>
      <name val="Arial"/>
      <family val="2"/>
    </font>
    <font>
      <i/>
      <sz val="9"/>
      <name val="Arial"/>
      <family val="2"/>
    </font>
    <font>
      <i/>
      <sz val="9"/>
      <color theme="7" tint="0.59999389629810485"/>
      <name val="Arial"/>
      <family val="2"/>
    </font>
    <font>
      <i/>
      <sz val="9"/>
      <color theme="1"/>
      <name val="Arial"/>
      <family val="2"/>
    </font>
    <font>
      <b/>
      <i/>
      <sz val="14"/>
      <color theme="1"/>
      <name val="Calibri"/>
      <family val="2"/>
    </font>
    <font>
      <b/>
      <sz val="13"/>
      <color theme="1"/>
      <name val="Calibri"/>
      <family val="2"/>
    </font>
    <font>
      <b/>
      <sz val="22"/>
      <color theme="1"/>
      <name val="Arial"/>
      <family val="2"/>
    </font>
    <font>
      <b/>
      <sz val="26"/>
      <color theme="1"/>
      <name val="Arial"/>
      <family val="2"/>
    </font>
    <font>
      <sz val="10"/>
      <color rgb="FF000000"/>
      <name val="Calibri"/>
      <family val="2"/>
      <scheme val="major"/>
    </font>
    <font>
      <b/>
      <sz val="12"/>
      <name val="Arial"/>
      <family val="2"/>
    </font>
    <font>
      <sz val="22"/>
      <color rgb="FF000000"/>
      <name val="Arial"/>
      <family val="2"/>
    </font>
    <font>
      <b/>
      <sz val="18"/>
      <color theme="1"/>
      <name val="Arial"/>
      <family val="2"/>
    </font>
    <font>
      <b/>
      <i/>
      <sz val="16"/>
      <color theme="1"/>
      <name val="Calibri"/>
      <family val="2"/>
    </font>
    <font>
      <b/>
      <sz val="14"/>
      <color rgb="FF000000"/>
      <name val="Arial"/>
      <family val="2"/>
    </font>
    <font>
      <b/>
      <sz val="16"/>
      <color rgb="FF000000"/>
      <name val="Arial"/>
      <family val="2"/>
    </font>
    <font>
      <b/>
      <sz val="18"/>
      <color rgb="FF000000"/>
      <name val="Arial"/>
      <family val="2"/>
    </font>
    <font>
      <b/>
      <sz val="16"/>
      <color rgb="FF000000"/>
      <name val="Calibri"/>
      <family val="2"/>
    </font>
    <font>
      <sz val="12"/>
      <color theme="1"/>
      <name val="Calibri"/>
      <family val="2"/>
      <scheme val="major"/>
    </font>
    <font>
      <sz val="10"/>
      <color theme="1"/>
      <name val="Calibri"/>
      <family val="2"/>
      <scheme val="major"/>
    </font>
    <font>
      <b/>
      <sz val="14"/>
      <color theme="1"/>
      <name val="Calibri"/>
      <family val="2"/>
      <scheme val="major"/>
    </font>
    <font>
      <b/>
      <sz val="10"/>
      <color rgb="FF000000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6"/>
      <color rgb="FF000000"/>
      <name val="Calibri"/>
      <family val="2"/>
      <scheme val="major"/>
    </font>
    <font>
      <sz val="11"/>
      <color rgb="FF000000"/>
      <name val="Calibri"/>
      <family val="2"/>
      <scheme val="major"/>
    </font>
    <font>
      <b/>
      <sz val="12"/>
      <color rgb="FF000000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4"/>
      <color rgb="FF000000"/>
      <name val="Calibri"/>
      <family val="2"/>
      <scheme val="major"/>
    </font>
    <font>
      <sz val="16"/>
      <color rgb="FF000000"/>
      <name val="Calibri"/>
      <family val="2"/>
      <scheme val="major"/>
    </font>
    <font>
      <b/>
      <sz val="18"/>
      <color rgb="FF000000"/>
      <name val="Calibri"/>
      <family val="2"/>
      <scheme val="major"/>
    </font>
    <font>
      <sz val="18"/>
      <color rgb="FF000000"/>
      <name val="Calibri"/>
      <family val="2"/>
      <scheme val="major"/>
    </font>
    <font>
      <sz val="13"/>
      <color theme="1"/>
      <name val="Calibri"/>
      <family val="2"/>
      <scheme val="major"/>
    </font>
    <font>
      <sz val="13"/>
      <color rgb="FF000000"/>
      <name val="Calibri"/>
      <family val="2"/>
      <scheme val="major"/>
    </font>
    <font>
      <b/>
      <sz val="16"/>
      <color theme="1"/>
      <name val="Calibri"/>
      <family val="2"/>
      <scheme val="major"/>
    </font>
    <font>
      <sz val="10"/>
      <color theme="4" tint="0.39997558519241921"/>
      <name val="Arial"/>
      <family val="2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ajor"/>
    </font>
    <font>
      <sz val="10"/>
      <color theme="0" tint="-4.9989318521683403E-2"/>
      <name val="Arial"/>
      <family val="2"/>
    </font>
    <font>
      <b/>
      <i/>
      <sz val="18"/>
      <color theme="1"/>
      <name val="Calibri"/>
      <family val="2"/>
    </font>
    <font>
      <b/>
      <sz val="18"/>
      <color theme="1"/>
      <name val="Calibri"/>
      <family val="2"/>
    </font>
    <font>
      <b/>
      <sz val="10"/>
      <color theme="1"/>
      <name val="Arial"/>
      <family val="2"/>
    </font>
    <font>
      <b/>
      <sz val="13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20"/>
      <color theme="1"/>
      <name val="Calibri"/>
      <family val="2"/>
      <scheme val="major"/>
    </font>
    <font>
      <b/>
      <sz val="11"/>
      <color theme="0" tint="-4.9989318521683403E-2"/>
      <name val="Calibri"/>
      <family val="2"/>
      <scheme val="major"/>
    </font>
    <font>
      <b/>
      <i/>
      <sz val="10"/>
      <color theme="1"/>
      <name val="Calibri"/>
      <family val="2"/>
      <scheme val="major"/>
    </font>
    <font>
      <b/>
      <i/>
      <u/>
      <sz val="10"/>
      <color theme="1"/>
      <name val="Calibri"/>
      <family val="2"/>
      <scheme val="major"/>
    </font>
    <font>
      <i/>
      <sz val="10"/>
      <color theme="1"/>
      <name val="Calibri"/>
      <family val="2"/>
      <scheme val="major"/>
    </font>
    <font>
      <b/>
      <sz val="12"/>
      <color theme="0" tint="-4.9989318521683403E-2"/>
      <name val="Calibri"/>
      <family val="2"/>
      <scheme val="major"/>
    </font>
    <font>
      <sz val="10"/>
      <name val="Calibri"/>
      <family val="2"/>
      <scheme val="major"/>
    </font>
    <font>
      <b/>
      <i/>
      <sz val="16"/>
      <color theme="1"/>
      <name val="Calibri"/>
      <family val="2"/>
      <scheme val="major"/>
    </font>
    <font>
      <u/>
      <sz val="10"/>
      <color theme="1"/>
      <name val="Calibri"/>
      <family val="2"/>
      <scheme val="major"/>
    </font>
    <font>
      <b/>
      <sz val="22"/>
      <color theme="1"/>
      <name val="Calibri"/>
      <family val="2"/>
      <scheme val="major"/>
    </font>
    <font>
      <sz val="22"/>
      <color rgb="FF000000"/>
      <name val="Calibri"/>
      <family val="2"/>
      <scheme val="major"/>
    </font>
    <font>
      <sz val="24"/>
      <color rgb="FF000000"/>
      <name val="Calibri"/>
      <family val="2"/>
      <scheme val="major"/>
    </font>
    <font>
      <b/>
      <sz val="26"/>
      <color theme="1"/>
      <name val="Calibri"/>
      <family val="2"/>
      <scheme val="major"/>
    </font>
    <font>
      <b/>
      <sz val="20"/>
      <color rgb="FF000000"/>
      <name val="Calibri"/>
      <family val="2"/>
      <scheme val="major"/>
    </font>
    <font>
      <b/>
      <sz val="13"/>
      <color theme="1"/>
      <name val="Calibri"/>
      <family val="2"/>
      <scheme val="major"/>
    </font>
    <font>
      <i/>
      <sz val="10"/>
      <color rgb="FF000000"/>
      <name val="Calibri"/>
      <family val="2"/>
      <scheme val="major"/>
    </font>
    <font>
      <u/>
      <sz val="12"/>
      <color theme="1"/>
      <name val="Calibri"/>
      <family val="2"/>
      <scheme val="major"/>
    </font>
    <font>
      <b/>
      <u/>
      <sz val="10"/>
      <color theme="1"/>
      <name val="Calibri"/>
      <family val="2"/>
      <scheme val="major"/>
    </font>
    <font>
      <b/>
      <i/>
      <sz val="20"/>
      <color theme="1"/>
      <name val="Calibri"/>
      <family val="2"/>
      <scheme val="major"/>
    </font>
    <font>
      <b/>
      <sz val="28"/>
      <color theme="1"/>
      <name val="Calibri"/>
      <family val="2"/>
      <scheme val="major"/>
    </font>
    <font>
      <sz val="28"/>
      <color rgb="FF000000"/>
      <name val="Calibri"/>
      <family val="2"/>
      <scheme val="major"/>
    </font>
    <font>
      <sz val="12"/>
      <name val="Calibri"/>
      <family val="2"/>
      <scheme val="major"/>
    </font>
    <font>
      <b/>
      <i/>
      <sz val="11"/>
      <color theme="1"/>
      <name val="Calibri"/>
      <family val="2"/>
      <scheme val="major"/>
    </font>
    <font>
      <b/>
      <i/>
      <sz val="16"/>
      <color rgb="FF000000"/>
      <name val="Calibri"/>
      <family val="2"/>
      <scheme val="major"/>
    </font>
    <font>
      <b/>
      <sz val="10"/>
      <color rgb="FFFF0000"/>
      <name val="Calibri"/>
      <family val="2"/>
      <scheme val="major"/>
    </font>
    <font>
      <b/>
      <sz val="36"/>
      <color theme="1"/>
      <name val="Calibri"/>
      <family val="2"/>
      <scheme val="major"/>
    </font>
    <font>
      <sz val="36"/>
      <color rgb="FF000000"/>
      <name val="Calibri"/>
      <family val="2"/>
      <scheme val="major"/>
    </font>
    <font>
      <i/>
      <sz val="11"/>
      <color rgb="FF000000"/>
      <name val="Calibri"/>
      <family val="2"/>
      <scheme val="major"/>
    </font>
    <font>
      <b/>
      <i/>
      <sz val="16"/>
      <color theme="0" tint="-4.9989318521683403E-2"/>
      <name val="Calibri"/>
      <family val="2"/>
      <scheme val="major"/>
    </font>
    <font>
      <sz val="10"/>
      <color theme="0" tint="-4.9989318521683403E-2"/>
      <name val="Calibri"/>
      <family val="2"/>
      <scheme val="major"/>
    </font>
    <font>
      <b/>
      <u/>
      <sz val="16"/>
      <color rgb="FF000000"/>
      <name val="Arial"/>
      <family val="2"/>
    </font>
    <font>
      <sz val="16"/>
      <color theme="0" tint="-4.9989318521683403E-2"/>
      <name val="Calibri"/>
      <family val="2"/>
      <scheme val="major"/>
    </font>
    <font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8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rgb="FFFFCC99"/>
      </patternFill>
    </fill>
    <fill>
      <patternFill patternType="solid">
        <fgColor theme="7" tint="0.39997558519241921"/>
        <bgColor rgb="FFFFCC9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8" tint="0.59999389629810485"/>
        <bgColor rgb="FFD5A6BD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rgb="FFFCE5CD"/>
      </patternFill>
    </fill>
    <fill>
      <patternFill patternType="solid">
        <fgColor theme="9" tint="0.59999389629810485"/>
        <bgColor rgb="FFFCE5CD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9FC5E8"/>
      </patternFill>
    </fill>
    <fill>
      <patternFill patternType="solid">
        <fgColor theme="4" tint="0.39997558519241921"/>
        <bgColor rgb="FFA4C2F4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C35451"/>
        <bgColor rgb="FFFFE599"/>
      </patternFill>
    </fill>
    <fill>
      <patternFill patternType="solid">
        <fgColor rgb="FFC35451"/>
        <bgColor indexed="64"/>
      </patternFill>
    </fill>
    <fill>
      <patternFill patternType="solid">
        <fgColor rgb="FFFDF669"/>
        <bgColor rgb="FFEAD1DC"/>
      </patternFill>
    </fill>
    <fill>
      <patternFill patternType="solid">
        <fgColor rgb="FFFDF669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B1A0C7"/>
        <bgColor rgb="FFEAD1DC"/>
      </patternFill>
    </fill>
    <fill>
      <patternFill patternType="solid">
        <fgColor rgb="FFB1A0C7"/>
        <bgColor indexed="64"/>
      </patternFill>
    </fill>
    <fill>
      <patternFill patternType="solid">
        <fgColor rgb="FFFDF669"/>
        <bgColor rgb="FFFFCC99"/>
      </patternFill>
    </fill>
    <fill>
      <patternFill patternType="solid">
        <fgColor rgb="FFD9EAD3"/>
        <bgColor rgb="FFFFCC99"/>
      </patternFill>
    </fill>
    <fill>
      <patternFill patternType="solid">
        <fgColor rgb="FFC35451"/>
        <bgColor rgb="FFFFCC99"/>
      </patternFill>
    </fill>
    <fill>
      <patternFill patternType="solid">
        <fgColor theme="4" tint="0.39997558519241921"/>
        <bgColor rgb="FFFFCC99"/>
      </patternFill>
    </fill>
    <fill>
      <patternFill patternType="solid">
        <fgColor rgb="FFFFC000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FFFF"/>
      </patternFill>
    </fill>
    <fill>
      <patternFill patternType="solid">
        <fgColor theme="0" tint="-0.34998626667073579"/>
        <bgColor rgb="FFFFCC99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4.9989318521683403E-2"/>
        <bgColor rgb="FFFCE5CD"/>
      </patternFill>
    </fill>
  </fills>
  <borders count="13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hair">
        <color auto="1"/>
      </top>
      <bottom style="hair">
        <color auto="1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mediumDashed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auto="1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slantDashDot">
        <color auto="1"/>
      </top>
      <bottom style="slantDashDot">
        <color auto="1"/>
      </bottom>
      <diagonal/>
    </border>
    <border>
      <left style="slantDashDot">
        <color auto="1"/>
      </left>
      <right style="slantDashDot">
        <color auto="1"/>
      </right>
      <top/>
      <bottom/>
      <diagonal/>
    </border>
    <border>
      <left/>
      <right/>
      <top style="slantDashDot">
        <color auto="1"/>
      </top>
      <bottom style="thick">
        <color auto="1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slantDashDot">
        <color auto="1"/>
      </bottom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slantDashDot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/>
      <bottom/>
      <diagonal/>
    </border>
    <border>
      <left/>
      <right style="mediumDashed">
        <color indexed="64"/>
      </right>
      <top style="medium">
        <color indexed="64"/>
      </top>
      <bottom/>
      <diagonal/>
    </border>
    <border>
      <left style="mediumDashed">
        <color indexed="64"/>
      </left>
      <right style="hair">
        <color indexed="64"/>
      </right>
      <top style="hair">
        <color indexed="64"/>
      </top>
      <bottom/>
      <diagonal/>
    </border>
    <border>
      <left style="mediumDashed">
        <color indexed="64"/>
      </left>
      <right style="hair">
        <color indexed="64"/>
      </right>
      <top/>
      <bottom style="hair">
        <color auto="1"/>
      </bottom>
      <diagonal/>
    </border>
    <border>
      <left/>
      <right/>
      <top style="mediumDashed">
        <color indexed="64"/>
      </top>
      <bottom style="double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 style="hair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medium">
        <color indexed="64"/>
      </top>
      <bottom style="mediumDashed">
        <color indexed="64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/>
      <bottom style="hair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Dashed">
        <color indexed="64"/>
      </bottom>
      <diagonal/>
    </border>
    <border>
      <left/>
      <right style="slantDashDot">
        <color auto="1"/>
      </right>
      <top style="hair">
        <color auto="1"/>
      </top>
      <bottom style="hair">
        <color auto="1"/>
      </bottom>
      <diagonal/>
    </border>
    <border>
      <left/>
      <right style="mediumDashed">
        <color indexed="64"/>
      </right>
      <top style="hair">
        <color auto="1"/>
      </top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/>
      <right style="mediumDashed">
        <color indexed="64"/>
      </right>
      <top style="double">
        <color indexed="64"/>
      </top>
      <bottom/>
      <diagonal/>
    </border>
    <border>
      <left/>
      <right/>
      <top style="mediumDashed">
        <color indexed="64"/>
      </top>
      <bottom style="hair">
        <color auto="1"/>
      </bottom>
      <diagonal/>
    </border>
    <border>
      <left/>
      <right style="hair">
        <color indexed="64"/>
      </right>
      <top style="mediumDashed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slantDashDot">
        <color auto="1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mediumDash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Dashed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auto="1"/>
      </top>
      <bottom style="double">
        <color indexed="64"/>
      </bottom>
      <diagonal/>
    </border>
    <border>
      <left style="double">
        <color auto="1"/>
      </left>
      <right/>
      <top style="mediumDashed">
        <color indexed="64"/>
      </top>
      <bottom/>
      <diagonal/>
    </border>
    <border>
      <left style="double">
        <color indexed="64"/>
      </left>
      <right/>
      <top style="hair">
        <color auto="1"/>
      </top>
      <bottom style="thin">
        <color auto="1"/>
      </bottom>
      <diagonal/>
    </border>
    <border>
      <left/>
      <right style="mediumDashed">
        <color indexed="64"/>
      </right>
      <top style="hair">
        <color auto="1"/>
      </top>
      <bottom/>
      <diagonal/>
    </border>
    <border>
      <left/>
      <right style="mediumDashed">
        <color indexed="64"/>
      </right>
      <top/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/>
      <diagonal/>
    </border>
  </borders>
  <cellStyleXfs count="1">
    <xf numFmtId="0" fontId="0" fillId="0" borderId="0"/>
  </cellStyleXfs>
  <cellXfs count="767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/>
    </xf>
    <xf numFmtId="0" fontId="6" fillId="6" borderId="2" xfId="0" applyFont="1" applyFill="1" applyBorder="1"/>
    <xf numFmtId="0" fontId="6" fillId="7" borderId="2" xfId="0" applyFont="1" applyFill="1" applyBorder="1"/>
    <xf numFmtId="0" fontId="0" fillId="0" borderId="3" xfId="0" applyBorder="1"/>
    <xf numFmtId="0" fontId="0" fillId="0" borderId="13" xfId="0" applyBorder="1"/>
    <xf numFmtId="0" fontId="0" fillId="0" borderId="19" xfId="0" applyBorder="1"/>
    <xf numFmtId="0" fontId="8" fillId="3" borderId="3" xfId="0" applyFont="1" applyFill="1" applyBorder="1"/>
    <xf numFmtId="44" fontId="8" fillId="0" borderId="3" xfId="0" applyNumberFormat="1" applyFont="1" applyBorder="1"/>
    <xf numFmtId="0" fontId="0" fillId="5" borderId="8" xfId="0" applyFill="1" applyBorder="1"/>
    <xf numFmtId="0" fontId="27" fillId="0" borderId="8" xfId="0" applyFont="1" applyBorder="1" applyAlignment="1">
      <alignment horizontal="right"/>
    </xf>
    <xf numFmtId="0" fontId="28" fillId="5" borderId="8" xfId="0" applyFont="1" applyFill="1" applyBorder="1"/>
    <xf numFmtId="0" fontId="20" fillId="0" borderId="3" xfId="0" applyFont="1" applyBorder="1"/>
    <xf numFmtId="0" fontId="27" fillId="5" borderId="8" xfId="0" applyFont="1" applyFill="1" applyBorder="1" applyAlignment="1">
      <alignment horizontal="right"/>
    </xf>
    <xf numFmtId="0" fontId="34" fillId="5" borderId="8" xfId="0" applyFont="1" applyFill="1" applyBorder="1" applyAlignment="1">
      <alignment horizontal="right"/>
    </xf>
    <xf numFmtId="44" fontId="8" fillId="9" borderId="21" xfId="0" applyNumberFormat="1" applyFont="1" applyFill="1" applyBorder="1"/>
    <xf numFmtId="0" fontId="0" fillId="9" borderId="0" xfId="0" applyFill="1"/>
    <xf numFmtId="0" fontId="0" fillId="9" borderId="13" xfId="0" applyFill="1" applyBorder="1"/>
    <xf numFmtId="0" fontId="0" fillId="9" borderId="3" xfId="0" applyFill="1" applyBorder="1"/>
    <xf numFmtId="44" fontId="8" fillId="9" borderId="8" xfId="0" applyNumberFormat="1" applyFont="1" applyFill="1" applyBorder="1"/>
    <xf numFmtId="0" fontId="0" fillId="9" borderId="8" xfId="0" applyFill="1" applyBorder="1"/>
    <xf numFmtId="0" fontId="0" fillId="9" borderId="19" xfId="0" applyFill="1" applyBorder="1"/>
    <xf numFmtId="0" fontId="0" fillId="9" borderId="14" xfId="0" applyFill="1" applyBorder="1"/>
    <xf numFmtId="0" fontId="17" fillId="9" borderId="19" xfId="0" applyFont="1" applyFill="1" applyBorder="1"/>
    <xf numFmtId="0" fontId="0" fillId="9" borderId="20" xfId="0" applyFill="1" applyBorder="1"/>
    <xf numFmtId="0" fontId="20" fillId="9" borderId="18" xfId="0" applyFont="1" applyFill="1" applyBorder="1"/>
    <xf numFmtId="0" fontId="20" fillId="9" borderId="19" xfId="0" applyFont="1" applyFill="1" applyBorder="1"/>
    <xf numFmtId="0" fontId="20" fillId="9" borderId="15" xfId="0" applyFont="1" applyFill="1" applyBorder="1"/>
    <xf numFmtId="0" fontId="20" fillId="9" borderId="3" xfId="0" applyFont="1" applyFill="1" applyBorder="1"/>
    <xf numFmtId="0" fontId="32" fillId="10" borderId="3" xfId="0" applyFont="1" applyFill="1" applyBorder="1"/>
    <xf numFmtId="0" fontId="0" fillId="9" borderId="16" xfId="0" applyFill="1" applyBorder="1"/>
    <xf numFmtId="0" fontId="28" fillId="9" borderId="3" xfId="0" applyFont="1" applyFill="1" applyBorder="1"/>
    <xf numFmtId="44" fontId="20" fillId="8" borderId="49" xfId="0" applyNumberFormat="1" applyFont="1" applyFill="1" applyBorder="1" applyAlignment="1">
      <alignment horizontal="center"/>
    </xf>
    <xf numFmtId="0" fontId="25" fillId="9" borderId="48" xfId="0" applyFont="1" applyFill="1" applyBorder="1" applyAlignment="1">
      <alignment horizontal="left"/>
    </xf>
    <xf numFmtId="0" fontId="25" fillId="9" borderId="8" xfId="0" applyFont="1" applyFill="1" applyBorder="1" applyAlignment="1">
      <alignment horizontal="left"/>
    </xf>
    <xf numFmtId="0" fontId="41" fillId="9" borderId="38" xfId="0" applyFont="1" applyFill="1" applyBorder="1"/>
    <xf numFmtId="0" fontId="41" fillId="9" borderId="3" xfId="0" applyFont="1" applyFill="1" applyBorder="1"/>
    <xf numFmtId="0" fontId="26" fillId="9" borderId="3" xfId="0" applyFont="1" applyFill="1" applyBorder="1"/>
    <xf numFmtId="0" fontId="41" fillId="9" borderId="52" xfId="0" applyFont="1" applyFill="1" applyBorder="1"/>
    <xf numFmtId="0" fontId="41" fillId="9" borderId="53" xfId="0" applyFont="1" applyFill="1" applyBorder="1"/>
    <xf numFmtId="0" fontId="26" fillId="9" borderId="53" xfId="0" applyFont="1" applyFill="1" applyBorder="1"/>
    <xf numFmtId="0" fontId="25" fillId="9" borderId="53" xfId="0" applyFont="1" applyFill="1" applyBorder="1" applyAlignment="1">
      <alignment horizontal="left"/>
    </xf>
    <xf numFmtId="0" fontId="18" fillId="9" borderId="42" xfId="0" applyFont="1" applyFill="1" applyBorder="1" applyAlignment="1">
      <alignment horizontal="left"/>
    </xf>
    <xf numFmtId="0" fontId="1" fillId="9" borderId="0" xfId="0" applyFont="1" applyFill="1"/>
    <xf numFmtId="44" fontId="9" fillId="3" borderId="29" xfId="0" applyNumberFormat="1" applyFont="1" applyFill="1" applyBorder="1"/>
    <xf numFmtId="0" fontId="9" fillId="3" borderId="29" xfId="0" applyFont="1" applyFill="1" applyBorder="1"/>
    <xf numFmtId="0" fontId="8" fillId="3" borderId="29" xfId="0" applyFont="1" applyFill="1" applyBorder="1"/>
    <xf numFmtId="0" fontId="8" fillId="3" borderId="30" xfId="0" applyFont="1" applyFill="1" applyBorder="1"/>
    <xf numFmtId="44" fontId="9" fillId="9" borderId="3" xfId="0" applyNumberFormat="1" applyFont="1" applyFill="1" applyBorder="1"/>
    <xf numFmtId="44" fontId="9" fillId="0" borderId="3" xfId="0" applyNumberFormat="1" applyFont="1" applyBorder="1"/>
    <xf numFmtId="0" fontId="9" fillId="3" borderId="3" xfId="0" applyFont="1" applyFill="1" applyBorder="1"/>
    <xf numFmtId="0" fontId="9" fillId="0" borderId="3" xfId="0" applyFont="1" applyBorder="1"/>
    <xf numFmtId="0" fontId="9" fillId="9" borderId="3" xfId="0" applyFont="1" applyFill="1" applyBorder="1"/>
    <xf numFmtId="0" fontId="8" fillId="9" borderId="3" xfId="0" applyFont="1" applyFill="1" applyBorder="1"/>
    <xf numFmtId="0" fontId="8" fillId="0" borderId="3" xfId="0" applyFont="1" applyBorder="1"/>
    <xf numFmtId="0" fontId="8" fillId="3" borderId="32" xfId="0" applyFont="1" applyFill="1" applyBorder="1"/>
    <xf numFmtId="44" fontId="8" fillId="9" borderId="3" xfId="0" applyNumberFormat="1" applyFont="1" applyFill="1" applyBorder="1"/>
    <xf numFmtId="0" fontId="0" fillId="9" borderId="31" xfId="0" applyFill="1" applyBorder="1"/>
    <xf numFmtId="44" fontId="15" fillId="9" borderId="3" xfId="0" applyNumberFormat="1" applyFont="1" applyFill="1" applyBorder="1"/>
    <xf numFmtId="44" fontId="15" fillId="0" borderId="3" xfId="0" applyNumberFormat="1" applyFont="1" applyBorder="1"/>
    <xf numFmtId="0" fontId="12" fillId="9" borderId="3" xfId="0" applyFont="1" applyFill="1" applyBorder="1" applyAlignment="1">
      <alignment horizontal="right"/>
    </xf>
    <xf numFmtId="0" fontId="7" fillId="9" borderId="3" xfId="0" applyFont="1" applyFill="1" applyBorder="1"/>
    <xf numFmtId="44" fontId="13" fillId="9" borderId="3" xfId="0" applyNumberFormat="1" applyFont="1" applyFill="1" applyBorder="1"/>
    <xf numFmtId="0" fontId="0" fillId="9" borderId="67" xfId="0" applyFill="1" applyBorder="1"/>
    <xf numFmtId="0" fontId="9" fillId="11" borderId="32" xfId="0" applyFont="1" applyFill="1" applyBorder="1"/>
    <xf numFmtId="0" fontId="8" fillId="11" borderId="32" xfId="0" applyFont="1" applyFill="1" applyBorder="1"/>
    <xf numFmtId="0" fontId="45" fillId="12" borderId="34" xfId="0" applyFont="1" applyFill="1" applyBorder="1"/>
    <xf numFmtId="0" fontId="46" fillId="11" borderId="35" xfId="0" applyFont="1" applyFill="1" applyBorder="1"/>
    <xf numFmtId="0" fontId="1" fillId="5" borderId="8" xfId="0" applyFont="1" applyFill="1" applyBorder="1" applyAlignment="1">
      <alignment horizontal="right"/>
    </xf>
    <xf numFmtId="0" fontId="0" fillId="9" borderId="73" xfId="0" applyFill="1" applyBorder="1"/>
    <xf numFmtId="0" fontId="0" fillId="9" borderId="42" xfId="0" applyFill="1" applyBorder="1"/>
    <xf numFmtId="0" fontId="0" fillId="9" borderId="43" xfId="0" applyFill="1" applyBorder="1"/>
    <xf numFmtId="0" fontId="0" fillId="12" borderId="58" xfId="0" applyFill="1" applyBorder="1"/>
    <xf numFmtId="0" fontId="0" fillId="12" borderId="74" xfId="0" applyFill="1" applyBorder="1"/>
    <xf numFmtId="0" fontId="0" fillId="12" borderId="57" xfId="0" applyFill="1" applyBorder="1"/>
    <xf numFmtId="0" fontId="0" fillId="12" borderId="64" xfId="0" applyFill="1" applyBorder="1"/>
    <xf numFmtId="0" fontId="1" fillId="12" borderId="75" xfId="0" applyFont="1" applyFill="1" applyBorder="1"/>
    <xf numFmtId="0" fontId="0" fillId="12" borderId="75" xfId="0" applyFill="1" applyBorder="1"/>
    <xf numFmtId="0" fontId="0" fillId="12" borderId="55" xfId="0" applyFill="1" applyBorder="1"/>
    <xf numFmtId="0" fontId="8" fillId="12" borderId="65" xfId="0" applyFont="1" applyFill="1" applyBorder="1"/>
    <xf numFmtId="44" fontId="8" fillId="12" borderId="65" xfId="0" applyNumberFormat="1" applyFont="1" applyFill="1" applyBorder="1"/>
    <xf numFmtId="0" fontId="0" fillId="12" borderId="65" xfId="0" applyFill="1" applyBorder="1"/>
    <xf numFmtId="0" fontId="0" fillId="12" borderId="56" xfId="0" applyFill="1" applyBorder="1"/>
    <xf numFmtId="0" fontId="5" fillId="9" borderId="29" xfId="0" applyFont="1" applyFill="1" applyBorder="1"/>
    <xf numFmtId="0" fontId="0" fillId="9" borderId="29" xfId="0" applyFill="1" applyBorder="1"/>
    <xf numFmtId="0" fontId="0" fillId="9" borderId="76" xfId="0" applyFill="1" applyBorder="1"/>
    <xf numFmtId="0" fontId="27" fillId="13" borderId="61" xfId="0" applyFont="1" applyFill="1" applyBorder="1"/>
    <xf numFmtId="0" fontId="46" fillId="9" borderId="3" xfId="0" applyFont="1" applyFill="1" applyBorder="1"/>
    <xf numFmtId="0" fontId="36" fillId="9" borderId="3" xfId="0" applyFont="1" applyFill="1" applyBorder="1" applyAlignment="1">
      <alignment horizontal="center" vertical="center" wrapText="1"/>
    </xf>
    <xf numFmtId="0" fontId="33" fillId="9" borderId="3" xfId="0" applyFont="1" applyFill="1" applyBorder="1"/>
    <xf numFmtId="44" fontId="9" fillId="18" borderId="29" xfId="0" applyNumberFormat="1" applyFont="1" applyFill="1" applyBorder="1"/>
    <xf numFmtId="0" fontId="9" fillId="18" borderId="29" xfId="0" applyFont="1" applyFill="1" applyBorder="1"/>
    <xf numFmtId="0" fontId="0" fillId="17" borderId="30" xfId="0" applyFill="1" applyBorder="1"/>
    <xf numFmtId="0" fontId="9" fillId="19" borderId="3" xfId="0" applyFont="1" applyFill="1" applyBorder="1"/>
    <xf numFmtId="0" fontId="0" fillId="17" borderId="32" xfId="0" applyFill="1" applyBorder="1"/>
    <xf numFmtId="0" fontId="8" fillId="19" borderId="3" xfId="0" applyFont="1" applyFill="1" applyBorder="1"/>
    <xf numFmtId="44" fontId="13" fillId="0" borderId="3" xfId="0" applyNumberFormat="1" applyFont="1" applyBorder="1"/>
    <xf numFmtId="0" fontId="25" fillId="9" borderId="46" xfId="0" applyFont="1" applyFill="1" applyBorder="1" applyAlignment="1">
      <alignment horizontal="left"/>
    </xf>
    <xf numFmtId="44" fontId="25" fillId="13" borderId="37" xfId="0" applyNumberFormat="1" applyFont="1" applyFill="1" applyBorder="1"/>
    <xf numFmtId="44" fontId="25" fillId="13" borderId="39" xfId="0" applyNumberFormat="1" applyFont="1" applyFill="1" applyBorder="1"/>
    <xf numFmtId="44" fontId="25" fillId="10" borderId="39" xfId="0" applyNumberFormat="1" applyFont="1" applyFill="1" applyBorder="1"/>
    <xf numFmtId="0" fontId="26" fillId="9" borderId="40" xfId="0" applyFont="1" applyFill="1" applyBorder="1"/>
    <xf numFmtId="44" fontId="25" fillId="13" borderId="70" xfId="0" applyNumberFormat="1" applyFont="1" applyFill="1" applyBorder="1"/>
    <xf numFmtId="0" fontId="26" fillId="9" borderId="25" xfId="0" applyFont="1" applyFill="1" applyBorder="1"/>
    <xf numFmtId="0" fontId="26" fillId="9" borderId="43" xfId="0" applyFont="1" applyFill="1" applyBorder="1"/>
    <xf numFmtId="0" fontId="56" fillId="16" borderId="83" xfId="0" applyFont="1" applyFill="1" applyBorder="1"/>
    <xf numFmtId="164" fontId="56" fillId="16" borderId="81" xfId="0" applyNumberFormat="1" applyFont="1" applyFill="1" applyBorder="1"/>
    <xf numFmtId="0" fontId="51" fillId="0" borderId="3" xfId="0" applyFont="1" applyBorder="1"/>
    <xf numFmtId="0" fontId="0" fillId="17" borderId="3" xfId="0" applyFill="1" applyBorder="1"/>
    <xf numFmtId="0" fontId="0" fillId="17" borderId="34" xfId="0" applyFill="1" applyBorder="1"/>
    <xf numFmtId="0" fontId="51" fillId="17" borderId="74" xfId="0" applyFont="1" applyFill="1" applyBorder="1"/>
    <xf numFmtId="0" fontId="0" fillId="17" borderId="57" xfId="0" applyFill="1" applyBorder="1"/>
    <xf numFmtId="0" fontId="0" fillId="17" borderId="58" xfId="0" applyFill="1" applyBorder="1"/>
    <xf numFmtId="0" fontId="0" fillId="17" borderId="64" xfId="0" applyFill="1" applyBorder="1"/>
    <xf numFmtId="0" fontId="55" fillId="17" borderId="64" xfId="0" applyFont="1" applyFill="1" applyBorder="1" applyAlignment="1">
      <alignment horizontal="center"/>
    </xf>
    <xf numFmtId="0" fontId="51" fillId="17" borderId="65" xfId="0" applyFont="1" applyFill="1" applyBorder="1"/>
    <xf numFmtId="0" fontId="0" fillId="17" borderId="56" xfId="0" applyFill="1" applyBorder="1"/>
    <xf numFmtId="0" fontId="0" fillId="17" borderId="75" xfId="0" applyFill="1" applyBorder="1"/>
    <xf numFmtId="0" fontId="1" fillId="9" borderId="3" xfId="0" applyFont="1" applyFill="1" applyBorder="1"/>
    <xf numFmtId="0" fontId="74" fillId="9" borderId="23" xfId="0" applyFont="1" applyFill="1" applyBorder="1"/>
    <xf numFmtId="0" fontId="74" fillId="9" borderId="3" xfId="0" applyFont="1" applyFill="1" applyBorder="1"/>
    <xf numFmtId="0" fontId="74" fillId="9" borderId="80" xfId="0" applyFont="1" applyFill="1" applyBorder="1"/>
    <xf numFmtId="0" fontId="74" fillId="9" borderId="21" xfId="0" applyFont="1" applyFill="1" applyBorder="1"/>
    <xf numFmtId="0" fontId="51" fillId="9" borderId="38" xfId="0" applyFont="1" applyFill="1" applyBorder="1"/>
    <xf numFmtId="0" fontId="51" fillId="9" borderId="3" xfId="0" applyFont="1" applyFill="1" applyBorder="1"/>
    <xf numFmtId="0" fontId="51" fillId="9" borderId="25" xfId="0" applyFont="1" applyFill="1" applyBorder="1"/>
    <xf numFmtId="0" fontId="63" fillId="9" borderId="3" xfId="0" applyFont="1" applyFill="1" applyBorder="1"/>
    <xf numFmtId="0" fontId="66" fillId="9" borderId="38" xfId="0" applyFont="1" applyFill="1" applyBorder="1" applyAlignment="1">
      <alignment horizontal="right" vertical="top"/>
    </xf>
    <xf numFmtId="0" fontId="72" fillId="9" borderId="23" xfId="0" applyFont="1" applyFill="1" applyBorder="1"/>
    <xf numFmtId="0" fontId="72" fillId="9" borderId="42" xfId="0" applyFont="1" applyFill="1" applyBorder="1"/>
    <xf numFmtId="0" fontId="66" fillId="9" borderId="41" xfId="0" applyFont="1" applyFill="1" applyBorder="1" applyAlignment="1">
      <alignment horizontal="right"/>
    </xf>
    <xf numFmtId="0" fontId="51" fillId="9" borderId="42" xfId="0" applyFont="1" applyFill="1" applyBorder="1"/>
    <xf numFmtId="0" fontId="51" fillId="9" borderId="43" xfId="0" applyFont="1" applyFill="1" applyBorder="1"/>
    <xf numFmtId="0" fontId="55" fillId="9" borderId="3" xfId="0" applyFont="1" applyFill="1" applyBorder="1" applyAlignment="1">
      <alignment horizontal="center"/>
    </xf>
    <xf numFmtId="44" fontId="76" fillId="17" borderId="55" xfId="0" applyNumberFormat="1" applyFont="1" applyFill="1" applyBorder="1"/>
    <xf numFmtId="0" fontId="51" fillId="9" borderId="21" xfId="0" applyFont="1" applyFill="1" applyBorder="1"/>
    <xf numFmtId="44" fontId="75" fillId="9" borderId="70" xfId="0" applyNumberFormat="1" applyFont="1" applyFill="1" applyBorder="1"/>
    <xf numFmtId="0" fontId="0" fillId="9" borderId="71" xfId="0" applyFill="1" applyBorder="1"/>
    <xf numFmtId="0" fontId="63" fillId="9" borderId="72" xfId="0" applyFont="1" applyFill="1" applyBorder="1"/>
    <xf numFmtId="44" fontId="9" fillId="20" borderId="3" xfId="0" applyNumberFormat="1" applyFont="1" applyFill="1" applyBorder="1"/>
    <xf numFmtId="0" fontId="9" fillId="20" borderId="3" xfId="0" applyFont="1" applyFill="1" applyBorder="1"/>
    <xf numFmtId="0" fontId="1" fillId="10" borderId="3" xfId="0" applyFont="1" applyFill="1" applyBorder="1"/>
    <xf numFmtId="0" fontId="17" fillId="9" borderId="3" xfId="0" applyFont="1" applyFill="1" applyBorder="1"/>
    <xf numFmtId="44" fontId="8" fillId="9" borderId="48" xfId="0" applyNumberFormat="1" applyFont="1" applyFill="1" applyBorder="1"/>
    <xf numFmtId="0" fontId="0" fillId="9" borderId="48" xfId="0" applyFill="1" applyBorder="1"/>
    <xf numFmtId="0" fontId="1" fillId="9" borderId="48" xfId="0" applyFont="1" applyFill="1" applyBorder="1" applyAlignment="1">
      <alignment horizontal="right"/>
    </xf>
    <xf numFmtId="0" fontId="1" fillId="13" borderId="61" xfId="0" applyFont="1" applyFill="1" applyBorder="1"/>
    <xf numFmtId="44" fontId="79" fillId="9" borderId="3" xfId="0" applyNumberFormat="1" applyFont="1" applyFill="1" applyBorder="1"/>
    <xf numFmtId="0" fontId="79" fillId="9" borderId="3" xfId="0" applyFont="1" applyFill="1" applyBorder="1"/>
    <xf numFmtId="0" fontId="1" fillId="9" borderId="8" xfId="0" applyFont="1" applyFill="1" applyBorder="1"/>
    <xf numFmtId="0" fontId="1" fillId="13" borderId="10" xfId="0" applyFont="1" applyFill="1" applyBorder="1"/>
    <xf numFmtId="0" fontId="0" fillId="9" borderId="65" xfId="0" applyFill="1" applyBorder="1"/>
    <xf numFmtId="0" fontId="11" fillId="10" borderId="3" xfId="0" applyFont="1" applyFill="1" applyBorder="1" applyAlignment="1">
      <alignment horizontal="center"/>
    </xf>
    <xf numFmtId="44" fontId="9" fillId="10" borderId="3" xfId="0" applyNumberFormat="1" applyFont="1" applyFill="1" applyBorder="1"/>
    <xf numFmtId="0" fontId="9" fillId="10" borderId="3" xfId="0" applyFont="1" applyFill="1" applyBorder="1"/>
    <xf numFmtId="44" fontId="20" fillId="25" borderId="51" xfId="0" applyNumberFormat="1" applyFont="1" applyFill="1" applyBorder="1" applyAlignment="1">
      <alignment horizontal="center"/>
    </xf>
    <xf numFmtId="0" fontId="20" fillId="25" borderId="51" xfId="0" applyFont="1" applyFill="1" applyBorder="1"/>
    <xf numFmtId="0" fontId="0" fillId="25" borderId="51" xfId="0" applyFill="1" applyBorder="1"/>
    <xf numFmtId="0" fontId="0" fillId="25" borderId="57" xfId="0" applyFill="1" applyBorder="1"/>
    <xf numFmtId="44" fontId="20" fillId="25" borderId="58" xfId="0" applyNumberFormat="1" applyFont="1" applyFill="1" applyBorder="1" applyAlignment="1">
      <alignment horizontal="center"/>
    </xf>
    <xf numFmtId="0" fontId="20" fillId="25" borderId="50" xfId="0" applyFont="1" applyFill="1" applyBorder="1"/>
    <xf numFmtId="0" fontId="20" fillId="25" borderId="55" xfId="0" applyFont="1" applyFill="1" applyBorder="1"/>
    <xf numFmtId="0" fontId="20" fillId="25" borderId="75" xfId="0" applyFont="1" applyFill="1" applyBorder="1"/>
    <xf numFmtId="0" fontId="0" fillId="25" borderId="54" xfId="0" applyFill="1" applyBorder="1"/>
    <xf numFmtId="0" fontId="19" fillId="25" borderId="49" xfId="0" applyFont="1" applyFill="1" applyBorder="1" applyAlignment="1">
      <alignment wrapText="1"/>
    </xf>
    <xf numFmtId="0" fontId="20" fillId="25" borderId="49" xfId="0" applyFont="1" applyFill="1" applyBorder="1"/>
    <xf numFmtId="0" fontId="0" fillId="25" borderId="49" xfId="0" applyFill="1" applyBorder="1"/>
    <xf numFmtId="0" fontId="0" fillId="25" borderId="56" xfId="0" applyFill="1" applyBorder="1"/>
    <xf numFmtId="0" fontId="28" fillId="9" borderId="8" xfId="0" applyFont="1" applyFill="1" applyBorder="1"/>
    <xf numFmtId="0" fontId="27" fillId="9" borderId="8" xfId="0" applyFont="1" applyFill="1" applyBorder="1" applyAlignment="1">
      <alignment horizontal="right"/>
    </xf>
    <xf numFmtId="0" fontId="48" fillId="5" borderId="17" xfId="0" applyFont="1" applyFill="1" applyBorder="1" applyAlignment="1">
      <alignment horizontal="right"/>
    </xf>
    <xf numFmtId="44" fontId="84" fillId="9" borderId="8" xfId="0" applyNumberFormat="1" applyFont="1" applyFill="1" applyBorder="1"/>
    <xf numFmtId="0" fontId="31" fillId="9" borderId="8" xfId="0" applyFont="1" applyFill="1" applyBorder="1"/>
    <xf numFmtId="0" fontId="64" fillId="9" borderId="3" xfId="0" applyFont="1" applyFill="1" applyBorder="1"/>
    <xf numFmtId="0" fontId="88" fillId="21" borderId="28" xfId="0" applyFont="1" applyFill="1" applyBorder="1"/>
    <xf numFmtId="44" fontId="88" fillId="21" borderId="29" xfId="0" applyNumberFormat="1" applyFont="1" applyFill="1" applyBorder="1"/>
    <xf numFmtId="0" fontId="88" fillId="21" borderId="29" xfId="0" applyFont="1" applyFill="1" applyBorder="1"/>
    <xf numFmtId="0" fontId="64" fillId="21" borderId="30" xfId="0" applyFont="1" applyFill="1" applyBorder="1"/>
    <xf numFmtId="0" fontId="64" fillId="9" borderId="31" xfId="0" applyFont="1" applyFill="1" applyBorder="1"/>
    <xf numFmtId="44" fontId="64" fillId="9" borderId="3" xfId="0" applyNumberFormat="1" applyFont="1" applyFill="1" applyBorder="1"/>
    <xf numFmtId="0" fontId="64" fillId="21" borderId="3" xfId="0" applyFont="1" applyFill="1" applyBorder="1"/>
    <xf numFmtId="0" fontId="64" fillId="0" borderId="3" xfId="0" applyFont="1" applyBorder="1"/>
    <xf numFmtId="44" fontId="64" fillId="0" borderId="3" xfId="0" applyNumberFormat="1" applyFont="1" applyBorder="1"/>
    <xf numFmtId="0" fontId="64" fillId="22" borderId="32" xfId="0" applyFont="1" applyFill="1" applyBorder="1"/>
    <xf numFmtId="44" fontId="61" fillId="9" borderId="3" xfId="0" applyNumberFormat="1" applyFont="1" applyFill="1" applyBorder="1"/>
    <xf numFmtId="0" fontId="61" fillId="21" borderId="3" xfId="0" applyFont="1" applyFill="1" applyBorder="1"/>
    <xf numFmtId="0" fontId="61" fillId="0" borderId="3" xfId="0" applyFont="1" applyBorder="1"/>
    <xf numFmtId="0" fontId="61" fillId="9" borderId="3" xfId="0" applyFont="1" applyFill="1" applyBorder="1"/>
    <xf numFmtId="44" fontId="61" fillId="0" borderId="3" xfId="0" applyNumberFormat="1" applyFont="1" applyBorder="1"/>
    <xf numFmtId="44" fontId="61" fillId="22" borderId="32" xfId="0" applyNumberFormat="1" applyFont="1" applyFill="1" applyBorder="1"/>
    <xf numFmtId="44" fontId="89" fillId="0" borderId="3" xfId="0" applyNumberFormat="1" applyFont="1" applyBorder="1"/>
    <xf numFmtId="0" fontId="91" fillId="9" borderId="31" xfId="0" applyFont="1" applyFill="1" applyBorder="1"/>
    <xf numFmtId="44" fontId="91" fillId="9" borderId="3" xfId="0" applyNumberFormat="1" applyFont="1" applyFill="1" applyBorder="1"/>
    <xf numFmtId="0" fontId="51" fillId="9" borderId="31" xfId="0" applyFont="1" applyFill="1" applyBorder="1"/>
    <xf numFmtId="0" fontId="51" fillId="9" borderId="12" xfId="0" applyFont="1" applyFill="1" applyBorder="1"/>
    <xf numFmtId="0" fontId="51" fillId="9" borderId="13" xfId="0" applyFont="1" applyFill="1" applyBorder="1"/>
    <xf numFmtId="0" fontId="51" fillId="0" borderId="13" xfId="0" applyFont="1" applyBorder="1"/>
    <xf numFmtId="0" fontId="51" fillId="9" borderId="14" xfId="0" applyFont="1" applyFill="1" applyBorder="1"/>
    <xf numFmtId="0" fontId="51" fillId="9" borderId="16" xfId="0" applyFont="1" applyFill="1" applyBorder="1"/>
    <xf numFmtId="44" fontId="61" fillId="9" borderId="8" xfId="0" applyNumberFormat="1" applyFont="1" applyFill="1" applyBorder="1"/>
    <xf numFmtId="0" fontId="51" fillId="9" borderId="8" xfId="0" applyFont="1" applyFill="1" applyBorder="1"/>
    <xf numFmtId="0" fontId="61" fillId="9" borderId="8" xfId="0" applyFont="1" applyFill="1" applyBorder="1" applyAlignment="1">
      <alignment horizontal="right"/>
    </xf>
    <xf numFmtId="0" fontId="61" fillId="9" borderId="61" xfId="0" applyFont="1" applyFill="1" applyBorder="1"/>
    <xf numFmtId="0" fontId="61" fillId="9" borderId="3" xfId="0" applyFont="1" applyFill="1" applyBorder="1" applyAlignment="1">
      <alignment horizontal="right"/>
    </xf>
    <xf numFmtId="44" fontId="61" fillId="0" borderId="3" xfId="0" applyNumberFormat="1" applyFont="1" applyBorder="1" applyAlignment="1">
      <alignment horizontal="right"/>
    </xf>
    <xf numFmtId="0" fontId="61" fillId="5" borderId="8" xfId="0" applyFont="1" applyFill="1" applyBorder="1" applyAlignment="1">
      <alignment horizontal="right"/>
    </xf>
    <xf numFmtId="0" fontId="51" fillId="9" borderId="19" xfId="0" applyFont="1" applyFill="1" applyBorder="1"/>
    <xf numFmtId="0" fontId="51" fillId="9" borderId="20" xfId="0" applyFont="1" applyFill="1" applyBorder="1"/>
    <xf numFmtId="0" fontId="91" fillId="9" borderId="96" xfId="0" applyFont="1" applyFill="1" applyBorder="1"/>
    <xf numFmtId="44" fontId="61" fillId="9" borderId="80" xfId="0" applyNumberFormat="1" applyFont="1" applyFill="1" applyBorder="1"/>
    <xf numFmtId="0" fontId="91" fillId="9" borderId="80" xfId="0" applyFont="1" applyFill="1" applyBorder="1"/>
    <xf numFmtId="0" fontId="64" fillId="9" borderId="3" xfId="0" applyFont="1" applyFill="1" applyBorder="1" applyAlignment="1">
      <alignment horizontal="right"/>
    </xf>
    <xf numFmtId="0" fontId="0" fillId="9" borderId="27" xfId="0" applyFill="1" applyBorder="1"/>
    <xf numFmtId="0" fontId="98" fillId="9" borderId="11" xfId="0" applyFont="1" applyFill="1" applyBorder="1"/>
    <xf numFmtId="0" fontId="51" fillId="9" borderId="11" xfId="0" applyFont="1" applyFill="1" applyBorder="1"/>
    <xf numFmtId="0" fontId="51" fillId="9" borderId="11" xfId="0" applyFont="1" applyFill="1" applyBorder="1" applyAlignment="1">
      <alignment horizontal="right"/>
    </xf>
    <xf numFmtId="0" fontId="98" fillId="9" borderId="67" xfId="0" applyFont="1" applyFill="1" applyBorder="1"/>
    <xf numFmtId="0" fontId="98" fillId="9" borderId="3" xfId="0" applyFont="1" applyFill="1" applyBorder="1"/>
    <xf numFmtId="0" fontId="51" fillId="9" borderId="3" xfId="0" applyFont="1" applyFill="1" applyBorder="1" applyAlignment="1">
      <alignment horizontal="right"/>
    </xf>
    <xf numFmtId="0" fontId="64" fillId="9" borderId="67" xfId="0" applyFont="1" applyFill="1" applyBorder="1"/>
    <xf numFmtId="0" fontId="61" fillId="9" borderId="3" xfId="0" applyFont="1" applyFill="1" applyBorder="1" applyAlignment="1">
      <alignment wrapText="1"/>
    </xf>
    <xf numFmtId="0" fontId="51" fillId="22" borderId="3" xfId="0" applyFont="1" applyFill="1" applyBorder="1"/>
    <xf numFmtId="44" fontId="61" fillId="22" borderId="3" xfId="0" applyNumberFormat="1" applyFont="1" applyFill="1" applyBorder="1"/>
    <xf numFmtId="44" fontId="90" fillId="22" borderId="3" xfId="0" applyNumberFormat="1" applyFont="1" applyFill="1" applyBorder="1"/>
    <xf numFmtId="0" fontId="93" fillId="22" borderId="34" xfId="0" applyFont="1" applyFill="1" applyBorder="1"/>
    <xf numFmtId="44" fontId="60" fillId="9" borderId="80" xfId="0" applyNumberFormat="1" applyFont="1" applyFill="1" applyBorder="1" applyAlignment="1">
      <alignment horizontal="right"/>
    </xf>
    <xf numFmtId="44" fontId="61" fillId="9" borderId="3" xfId="0" applyNumberFormat="1" applyFont="1" applyFill="1" applyBorder="1" applyAlignment="1">
      <alignment horizontal="right"/>
    </xf>
    <xf numFmtId="0" fontId="60" fillId="9" borderId="80" xfId="0" applyFont="1" applyFill="1" applyBorder="1" applyAlignment="1">
      <alignment horizontal="right"/>
    </xf>
    <xf numFmtId="0" fontId="51" fillId="22" borderId="49" xfId="0" applyFont="1" applyFill="1" applyBorder="1"/>
    <xf numFmtId="0" fontId="51" fillId="22" borderId="49" xfId="0" applyFont="1" applyFill="1" applyBorder="1" applyAlignment="1">
      <alignment horizontal="right"/>
    </xf>
    <xf numFmtId="0" fontId="51" fillId="22" borderId="50" xfId="0" applyFont="1" applyFill="1" applyBorder="1"/>
    <xf numFmtId="0" fontId="51" fillId="22" borderId="58" xfId="0" applyFont="1" applyFill="1" applyBorder="1"/>
    <xf numFmtId="0" fontId="51" fillId="22" borderId="57" xfId="0" applyFont="1" applyFill="1" applyBorder="1"/>
    <xf numFmtId="0" fontId="51" fillId="22" borderId="56" xfId="0" applyFont="1" applyFill="1" applyBorder="1"/>
    <xf numFmtId="0" fontId="101" fillId="9" borderId="22" xfId="0" applyFont="1" applyFill="1" applyBorder="1" applyAlignment="1">
      <alignment horizontal="right"/>
    </xf>
    <xf numFmtId="44" fontId="101" fillId="9" borderId="22" xfId="0" applyNumberFormat="1" applyFont="1" applyFill="1" applyBorder="1" applyAlignment="1">
      <alignment horizontal="right"/>
    </xf>
    <xf numFmtId="0" fontId="102" fillId="9" borderId="3" xfId="0" applyFont="1" applyFill="1" applyBorder="1" applyAlignment="1">
      <alignment horizontal="center"/>
    </xf>
    <xf numFmtId="0" fontId="55" fillId="17" borderId="3" xfId="0" applyFont="1" applyFill="1" applyBorder="1"/>
    <xf numFmtId="0" fontId="80" fillId="13" borderId="16" xfId="0" applyFont="1" applyFill="1" applyBorder="1"/>
    <xf numFmtId="0" fontId="51" fillId="22" borderId="65" xfId="0" applyFont="1" applyFill="1" applyBorder="1"/>
    <xf numFmtId="0" fontId="60" fillId="9" borderId="61" xfId="0" applyFont="1" applyFill="1" applyBorder="1"/>
    <xf numFmtId="44" fontId="85" fillId="9" borderId="8" xfId="0" applyNumberFormat="1" applyFont="1" applyFill="1" applyBorder="1"/>
    <xf numFmtId="0" fontId="66" fillId="9" borderId="8" xfId="0" applyFont="1" applyFill="1" applyBorder="1"/>
    <xf numFmtId="0" fontId="60" fillId="9" borderId="17" xfId="0" applyFont="1" applyFill="1" applyBorder="1"/>
    <xf numFmtId="44" fontId="60" fillId="9" borderId="8" xfId="0" applyNumberFormat="1" applyFont="1" applyFill="1" applyBorder="1"/>
    <xf numFmtId="0" fontId="68" fillId="9" borderId="8" xfId="0" applyFont="1" applyFill="1" applyBorder="1"/>
    <xf numFmtId="0" fontId="60" fillId="9" borderId="8" xfId="0" applyFont="1" applyFill="1" applyBorder="1" applyAlignment="1">
      <alignment horizontal="right"/>
    </xf>
    <xf numFmtId="0" fontId="60" fillId="5" borderId="8" xfId="0" applyFont="1" applyFill="1" applyBorder="1" applyAlignment="1">
      <alignment horizontal="right"/>
    </xf>
    <xf numFmtId="0" fontId="68" fillId="9" borderId="18" xfId="0" applyFont="1" applyFill="1" applyBorder="1"/>
    <xf numFmtId="0" fontId="68" fillId="9" borderId="19" xfId="0" applyFont="1" applyFill="1" applyBorder="1"/>
    <xf numFmtId="44" fontId="61" fillId="24" borderId="3" xfId="0" applyNumberFormat="1" applyFont="1" applyFill="1" applyBorder="1"/>
    <xf numFmtId="44" fontId="78" fillId="23" borderId="29" xfId="0" applyNumberFormat="1" applyFont="1" applyFill="1" applyBorder="1"/>
    <xf numFmtId="0" fontId="78" fillId="23" borderId="29" xfId="0" applyFont="1" applyFill="1" applyBorder="1"/>
    <xf numFmtId="44" fontId="64" fillId="23" borderId="30" xfId="0" applyNumberFormat="1" applyFont="1" applyFill="1" applyBorder="1"/>
    <xf numFmtId="44" fontId="64" fillId="24" borderId="3" xfId="0" applyNumberFormat="1" applyFont="1" applyFill="1" applyBorder="1"/>
    <xf numFmtId="0" fontId="64" fillId="23" borderId="3" xfId="0" applyFont="1" applyFill="1" applyBorder="1"/>
    <xf numFmtId="0" fontId="64" fillId="24" borderId="3" xfId="0" applyFont="1" applyFill="1" applyBorder="1"/>
    <xf numFmtId="0" fontId="77" fillId="9" borderId="3" xfId="0" applyFont="1" applyFill="1" applyBorder="1"/>
    <xf numFmtId="44" fontId="77" fillId="9" borderId="3" xfId="0" applyNumberFormat="1" applyFont="1" applyFill="1" applyBorder="1"/>
    <xf numFmtId="44" fontId="64" fillId="24" borderId="32" xfId="0" applyNumberFormat="1" applyFont="1" applyFill="1" applyBorder="1"/>
    <xf numFmtId="44" fontId="85" fillId="9" borderId="3" xfId="0" applyNumberFormat="1" applyFont="1" applyFill="1" applyBorder="1"/>
    <xf numFmtId="0" fontId="61" fillId="23" borderId="3" xfId="0" applyFont="1" applyFill="1" applyBorder="1"/>
    <xf numFmtId="0" fontId="61" fillId="24" borderId="3" xfId="0" applyFont="1" applyFill="1" applyBorder="1"/>
    <xf numFmtId="44" fontId="104" fillId="24" borderId="3" xfId="0" applyNumberFormat="1" applyFont="1" applyFill="1" applyBorder="1"/>
    <xf numFmtId="0" fontId="109" fillId="9" borderId="3" xfId="0" applyFont="1" applyFill="1" applyBorder="1"/>
    <xf numFmtId="0" fontId="61" fillId="0" borderId="8" xfId="0" applyFont="1" applyBorder="1" applyAlignment="1">
      <alignment horizontal="right"/>
    </xf>
    <xf numFmtId="0" fontId="75" fillId="9" borderId="3" xfId="0" applyFont="1" applyFill="1" applyBorder="1"/>
    <xf numFmtId="0" fontId="61" fillId="9" borderId="16" xfId="0" applyFont="1" applyFill="1" applyBorder="1"/>
    <xf numFmtId="0" fontId="51" fillId="0" borderId="19" xfId="0" applyFont="1" applyBorder="1"/>
    <xf numFmtId="0" fontId="75" fillId="5" borderId="104" xfId="0" applyFont="1" applyFill="1" applyBorder="1" applyAlignment="1">
      <alignment horizontal="right"/>
    </xf>
    <xf numFmtId="0" fontId="61" fillId="10" borderId="87" xfId="0" applyFont="1" applyFill="1" applyBorder="1"/>
    <xf numFmtId="0" fontId="101" fillId="9" borderId="105" xfId="0" applyFont="1" applyFill="1" applyBorder="1" applyAlignment="1">
      <alignment horizontal="right"/>
    </xf>
    <xf numFmtId="44" fontId="101" fillId="9" borderId="59" xfId="0" applyNumberFormat="1" applyFont="1" applyFill="1" applyBorder="1" applyAlignment="1">
      <alignment horizontal="right"/>
    </xf>
    <xf numFmtId="0" fontId="0" fillId="9" borderId="25" xfId="0" applyFill="1" applyBorder="1" applyAlignment="1">
      <alignment horizontal="right"/>
    </xf>
    <xf numFmtId="0" fontId="51" fillId="24" borderId="74" xfId="0" applyFont="1" applyFill="1" applyBorder="1"/>
    <xf numFmtId="0" fontId="0" fillId="24" borderId="65" xfId="0" applyFill="1" applyBorder="1"/>
    <xf numFmtId="0" fontId="93" fillId="24" borderId="34" xfId="0" applyFont="1" applyFill="1" applyBorder="1"/>
    <xf numFmtId="0" fontId="51" fillId="24" borderId="58" xfId="0" applyFont="1" applyFill="1" applyBorder="1"/>
    <xf numFmtId="0" fontId="51" fillId="24" borderId="64" xfId="0" applyFont="1" applyFill="1" applyBorder="1"/>
    <xf numFmtId="0" fontId="51" fillId="24" borderId="55" xfId="0" applyFont="1" applyFill="1" applyBorder="1"/>
    <xf numFmtId="0" fontId="0" fillId="24" borderId="57" xfId="0" applyFill="1" applyBorder="1"/>
    <xf numFmtId="0" fontId="0" fillId="24" borderId="75" xfId="0" applyFill="1" applyBorder="1"/>
    <xf numFmtId="0" fontId="1" fillId="24" borderId="75" xfId="0" applyFont="1" applyFill="1" applyBorder="1"/>
    <xf numFmtId="0" fontId="0" fillId="24" borderId="56" xfId="0" applyFill="1" applyBorder="1"/>
    <xf numFmtId="0" fontId="102" fillId="9" borderId="41" xfId="0" applyFont="1" applyFill="1" applyBorder="1" applyAlignment="1">
      <alignment horizontal="center"/>
    </xf>
    <xf numFmtId="0" fontId="61" fillId="10" borderId="3" xfId="0" applyFont="1" applyFill="1" applyBorder="1"/>
    <xf numFmtId="44" fontId="90" fillId="0" borderId="3" xfId="0" applyNumberFormat="1" applyFont="1" applyBorder="1"/>
    <xf numFmtId="0" fontId="61" fillId="9" borderId="106" xfId="0" applyFont="1" applyFill="1" applyBorder="1"/>
    <xf numFmtId="0" fontId="61" fillId="9" borderId="8" xfId="0" applyFont="1" applyFill="1" applyBorder="1"/>
    <xf numFmtId="44" fontId="61" fillId="9" borderId="21" xfId="0" applyNumberFormat="1" applyFont="1" applyFill="1" applyBorder="1"/>
    <xf numFmtId="44" fontId="89" fillId="9" borderId="21" xfId="0" applyNumberFormat="1" applyFont="1" applyFill="1" applyBorder="1"/>
    <xf numFmtId="0" fontId="89" fillId="9" borderId="48" xfId="0" applyFont="1" applyFill="1" applyBorder="1"/>
    <xf numFmtId="0" fontId="94" fillId="0" borderId="3" xfId="0" applyFont="1" applyBorder="1" applyAlignment="1">
      <alignment horizontal="center" vertical="center"/>
    </xf>
    <xf numFmtId="0" fontId="61" fillId="2" borderId="3" xfId="0" applyFont="1" applyFill="1" applyBorder="1"/>
    <xf numFmtId="0" fontId="75" fillId="9" borderId="95" xfId="0" applyFont="1" applyFill="1" applyBorder="1" applyAlignment="1">
      <alignment horizontal="right"/>
    </xf>
    <xf numFmtId="44" fontId="75" fillId="9" borderId="39" xfId="0" applyNumberFormat="1" applyFont="1" applyFill="1" applyBorder="1" applyAlignment="1">
      <alignment horizontal="right"/>
    </xf>
    <xf numFmtId="0" fontId="0" fillId="9" borderId="84" xfId="0" applyFill="1" applyBorder="1" applyAlignment="1">
      <alignment horizontal="right"/>
    </xf>
    <xf numFmtId="0" fontId="61" fillId="13" borderId="8" xfId="0" applyFont="1" applyFill="1" applyBorder="1"/>
    <xf numFmtId="0" fontId="75" fillId="5" borderId="60" xfId="0" applyFont="1" applyFill="1" applyBorder="1"/>
    <xf numFmtId="0" fontId="75" fillId="9" borderId="69" xfId="0" applyFont="1" applyFill="1" applyBorder="1" applyAlignment="1">
      <alignment horizontal="right"/>
    </xf>
    <xf numFmtId="0" fontId="70" fillId="9" borderId="38" xfId="0" applyFont="1" applyFill="1" applyBorder="1" applyAlignment="1">
      <alignment horizontal="right"/>
    </xf>
    <xf numFmtId="0" fontId="70" fillId="9" borderId="3" xfId="0" applyFont="1" applyFill="1" applyBorder="1" applyAlignment="1">
      <alignment horizontal="right"/>
    </xf>
    <xf numFmtId="0" fontId="39" fillId="9" borderId="25" xfId="0" applyFont="1" applyFill="1" applyBorder="1" applyAlignment="1">
      <alignment horizontal="right"/>
    </xf>
    <xf numFmtId="0" fontId="51" fillId="9" borderId="80" xfId="0" applyFont="1" applyFill="1" applyBorder="1"/>
    <xf numFmtId="0" fontId="62" fillId="9" borderId="48" xfId="0" applyFont="1" applyFill="1" applyBorder="1"/>
    <xf numFmtId="0" fontId="94" fillId="9" borderId="3" xfId="0" applyFont="1" applyFill="1" applyBorder="1" applyAlignment="1">
      <alignment horizontal="center" vertical="center"/>
    </xf>
    <xf numFmtId="0" fontId="94" fillId="9" borderId="14" xfId="0" applyFont="1" applyFill="1" applyBorder="1" applyAlignment="1">
      <alignment horizontal="center" vertical="center"/>
    </xf>
    <xf numFmtId="0" fontId="94" fillId="9" borderId="16" xfId="0" applyFont="1" applyFill="1" applyBorder="1" applyAlignment="1">
      <alignment horizontal="center" vertical="center"/>
    </xf>
    <xf numFmtId="0" fontId="61" fillId="9" borderId="107" xfId="0" applyFont="1" applyFill="1" applyBorder="1"/>
    <xf numFmtId="0" fontId="94" fillId="0" borderId="3" xfId="0" applyFont="1" applyBorder="1" applyAlignment="1">
      <alignment vertical="center"/>
    </xf>
    <xf numFmtId="0" fontId="51" fillId="9" borderId="65" xfId="0" applyFont="1" applyFill="1" applyBorder="1"/>
    <xf numFmtId="0" fontId="89" fillId="9" borderId="3" xfId="0" applyFont="1" applyFill="1" applyBorder="1" applyAlignment="1">
      <alignment horizontal="center"/>
    </xf>
    <xf numFmtId="164" fontId="61" fillId="9" borderId="3" xfId="0" applyNumberFormat="1" applyFont="1" applyFill="1" applyBorder="1"/>
    <xf numFmtId="0" fontId="94" fillId="14" borderId="3" xfId="0" applyFont="1" applyFill="1" applyBorder="1" applyAlignment="1">
      <alignment vertical="center"/>
    </xf>
    <xf numFmtId="0" fontId="115" fillId="9" borderId="16" xfId="0" applyFont="1" applyFill="1" applyBorder="1" applyAlignment="1">
      <alignment horizontal="center" vertical="center"/>
    </xf>
    <xf numFmtId="0" fontId="116" fillId="9" borderId="16" xfId="0" applyFont="1" applyFill="1" applyBorder="1"/>
    <xf numFmtId="44" fontId="116" fillId="9" borderId="16" xfId="0" applyNumberFormat="1" applyFont="1" applyFill="1" applyBorder="1"/>
    <xf numFmtId="0" fontId="2" fillId="9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vertical="center"/>
    </xf>
    <xf numFmtId="0" fontId="7" fillId="9" borderId="2" xfId="0" applyFont="1" applyFill="1" applyBorder="1"/>
    <xf numFmtId="164" fontId="8" fillId="9" borderId="2" xfId="0" applyNumberFormat="1" applyFont="1" applyFill="1" applyBorder="1"/>
    <xf numFmtId="0" fontId="8" fillId="9" borderId="2" xfId="0" applyFont="1" applyFill="1" applyBorder="1"/>
    <xf numFmtId="164" fontId="7" fillId="9" borderId="2" xfId="0" applyNumberFormat="1" applyFont="1" applyFill="1" applyBorder="1" applyAlignment="1">
      <alignment horizontal="center" wrapText="1"/>
    </xf>
    <xf numFmtId="44" fontId="8" fillId="9" borderId="2" xfId="0" applyNumberFormat="1" applyFont="1" applyFill="1" applyBorder="1"/>
    <xf numFmtId="0" fontId="1" fillId="9" borderId="48" xfId="0" applyFont="1" applyFill="1" applyBorder="1"/>
    <xf numFmtId="44" fontId="82" fillId="9" borderId="21" xfId="0" applyNumberFormat="1" applyFont="1" applyFill="1" applyBorder="1"/>
    <xf numFmtId="0" fontId="12" fillId="9" borderId="21" xfId="0" applyFont="1" applyFill="1" applyBorder="1" applyAlignment="1">
      <alignment horizontal="right"/>
    </xf>
    <xf numFmtId="0" fontId="89" fillId="9" borderId="66" xfId="0" applyFont="1" applyFill="1" applyBorder="1" applyAlignment="1">
      <alignment horizontal="right"/>
    </xf>
    <xf numFmtId="0" fontId="89" fillId="9" borderId="21" xfId="0" applyFont="1" applyFill="1" applyBorder="1" applyAlignment="1">
      <alignment horizontal="right"/>
    </xf>
    <xf numFmtId="0" fontId="51" fillId="9" borderId="53" xfId="0" applyFont="1" applyFill="1" applyBorder="1" applyAlignment="1">
      <alignment horizontal="right"/>
    </xf>
    <xf numFmtId="0" fontId="51" fillId="9" borderId="108" xfId="0" applyFont="1" applyFill="1" applyBorder="1" applyAlignment="1">
      <alignment horizontal="right"/>
    </xf>
    <xf numFmtId="0" fontId="7" fillId="9" borderId="21" xfId="0" applyFont="1" applyFill="1" applyBorder="1" applyAlignment="1">
      <alignment horizontal="right"/>
    </xf>
    <xf numFmtId="44" fontId="21" fillId="9" borderId="21" xfId="0" applyNumberFormat="1" applyFont="1" applyFill="1" applyBorder="1"/>
    <xf numFmtId="44" fontId="85" fillId="9" borderId="48" xfId="0" applyNumberFormat="1" applyFont="1" applyFill="1" applyBorder="1"/>
    <xf numFmtId="0" fontId="85" fillId="9" borderId="48" xfId="0" applyFont="1" applyFill="1" applyBorder="1"/>
    <xf numFmtId="0" fontId="85" fillId="9" borderId="8" xfId="0" applyFont="1" applyFill="1" applyBorder="1"/>
    <xf numFmtId="0" fontId="109" fillId="9" borderId="53" xfId="0" applyFont="1" applyFill="1" applyBorder="1"/>
    <xf numFmtId="44" fontId="77" fillId="9" borderId="53" xfId="0" applyNumberFormat="1" applyFont="1" applyFill="1" applyBorder="1"/>
    <xf numFmtId="44" fontId="116" fillId="9" borderId="3" xfId="0" applyNumberFormat="1" applyFont="1" applyFill="1" applyBorder="1"/>
    <xf numFmtId="0" fontId="62" fillId="9" borderId="3" xfId="0" applyFont="1" applyFill="1" applyBorder="1"/>
    <xf numFmtId="0" fontId="118" fillId="9" borderId="3" xfId="0" applyFont="1" applyFill="1" applyBorder="1"/>
    <xf numFmtId="44" fontId="79" fillId="9" borderId="16" xfId="0" applyNumberFormat="1" applyFont="1" applyFill="1" applyBorder="1"/>
    <xf numFmtId="0" fontId="21" fillId="9" borderId="3" xfId="0" applyFont="1" applyFill="1" applyBorder="1"/>
    <xf numFmtId="0" fontId="22" fillId="9" borderId="2" xfId="0" applyFont="1" applyFill="1" applyBorder="1"/>
    <xf numFmtId="0" fontId="8" fillId="9" borderId="6" xfId="0" applyFont="1" applyFill="1" applyBorder="1"/>
    <xf numFmtId="0" fontId="0" fillId="9" borderId="4" xfId="0" applyFill="1" applyBorder="1"/>
    <xf numFmtId="164" fontId="8" fillId="9" borderId="5" xfId="0" applyNumberFormat="1" applyFont="1" applyFill="1" applyBorder="1"/>
    <xf numFmtId="0" fontId="0" fillId="9" borderId="28" xfId="0" applyFill="1" applyBorder="1"/>
    <xf numFmtId="0" fontId="0" fillId="9" borderId="32" xfId="0" applyFill="1" applyBorder="1"/>
    <xf numFmtId="0" fontId="0" fillId="9" borderId="33" xfId="0" applyFill="1" applyBorder="1"/>
    <xf numFmtId="0" fontId="0" fillId="9" borderId="34" xfId="0" applyFill="1" applyBorder="1"/>
    <xf numFmtId="0" fontId="0" fillId="9" borderId="35" xfId="0" applyFill="1" applyBorder="1"/>
    <xf numFmtId="0" fontId="3" fillId="9" borderId="28" xfId="0" applyFont="1" applyFill="1" applyBorder="1" applyAlignment="1">
      <alignment vertical="center"/>
    </xf>
    <xf numFmtId="0" fontId="3" fillId="9" borderId="29" xfId="0" applyFont="1" applyFill="1" applyBorder="1" applyAlignment="1">
      <alignment vertical="center"/>
    </xf>
    <xf numFmtId="0" fontId="3" fillId="9" borderId="30" xfId="0" applyFont="1" applyFill="1" applyBorder="1" applyAlignment="1">
      <alignment vertical="center"/>
    </xf>
    <xf numFmtId="0" fontId="3" fillId="9" borderId="31" xfId="0" applyFont="1" applyFill="1" applyBorder="1" applyAlignment="1">
      <alignment vertical="center"/>
    </xf>
    <xf numFmtId="0" fontId="3" fillId="9" borderId="32" xfId="0" applyFont="1" applyFill="1" applyBorder="1" applyAlignment="1">
      <alignment vertical="center"/>
    </xf>
    <xf numFmtId="0" fontId="2" fillId="9" borderId="29" xfId="0" applyFont="1" applyFill="1" applyBorder="1" applyAlignment="1">
      <alignment horizontal="center"/>
    </xf>
    <xf numFmtId="44" fontId="64" fillId="26" borderId="29" xfId="0" applyNumberFormat="1" applyFont="1" applyFill="1" applyBorder="1"/>
    <xf numFmtId="0" fontId="64" fillId="26" borderId="29" xfId="0" applyFont="1" applyFill="1" applyBorder="1"/>
    <xf numFmtId="0" fontId="61" fillId="26" borderId="29" xfId="0" applyFont="1" applyFill="1" applyBorder="1"/>
    <xf numFmtId="0" fontId="61" fillId="26" borderId="30" xfId="0" applyFont="1" applyFill="1" applyBorder="1"/>
    <xf numFmtId="0" fontId="111" fillId="26" borderId="3" xfId="0" applyFont="1" applyFill="1" applyBorder="1"/>
    <xf numFmtId="0" fontId="61" fillId="26" borderId="3" xfId="0" applyFont="1" applyFill="1" applyBorder="1"/>
    <xf numFmtId="0" fontId="64" fillId="26" borderId="3" xfId="0" applyFont="1" applyFill="1" applyBorder="1"/>
    <xf numFmtId="0" fontId="61" fillId="27" borderId="32" xfId="0" applyFont="1" applyFill="1" applyBorder="1"/>
    <xf numFmtId="44" fontId="61" fillId="27" borderId="32" xfId="0" applyNumberFormat="1" applyFont="1" applyFill="1" applyBorder="1"/>
    <xf numFmtId="44" fontId="90" fillId="27" borderId="32" xfId="0" applyNumberFormat="1" applyFont="1" applyFill="1" applyBorder="1"/>
    <xf numFmtId="0" fontId="51" fillId="27" borderId="32" xfId="0" applyFont="1" applyFill="1" applyBorder="1"/>
    <xf numFmtId="0" fontId="93" fillId="27" borderId="35" xfId="0" applyFont="1" applyFill="1" applyBorder="1"/>
    <xf numFmtId="0" fontId="94" fillId="27" borderId="58" xfId="0" applyFont="1" applyFill="1" applyBorder="1" applyAlignment="1">
      <alignment vertical="center"/>
    </xf>
    <xf numFmtId="0" fontId="94" fillId="27" borderId="74" xfId="0" applyFont="1" applyFill="1" applyBorder="1" applyAlignment="1">
      <alignment vertical="center"/>
    </xf>
    <xf numFmtId="0" fontId="89" fillId="27" borderId="74" xfId="0" applyFont="1" applyFill="1" applyBorder="1" applyAlignment="1">
      <alignment horizontal="center"/>
    </xf>
    <xf numFmtId="0" fontId="89" fillId="27" borderId="57" xfId="0" applyFont="1" applyFill="1" applyBorder="1" applyAlignment="1">
      <alignment horizontal="center"/>
    </xf>
    <xf numFmtId="0" fontId="0" fillId="27" borderId="75" xfId="0" applyFill="1" applyBorder="1"/>
    <xf numFmtId="44" fontId="61" fillId="27" borderId="75" xfId="0" applyNumberFormat="1" applyFont="1" applyFill="1" applyBorder="1"/>
    <xf numFmtId="0" fontId="61" fillId="27" borderId="75" xfId="0" applyFont="1" applyFill="1" applyBorder="1"/>
    <xf numFmtId="0" fontId="51" fillId="27" borderId="75" xfId="0" applyFont="1" applyFill="1" applyBorder="1"/>
    <xf numFmtId="0" fontId="51" fillId="27" borderId="56" xfId="0" applyFont="1" applyFill="1" applyBorder="1"/>
    <xf numFmtId="0" fontId="94" fillId="27" borderId="64" xfId="0" applyFont="1" applyFill="1" applyBorder="1" applyAlignment="1">
      <alignment vertical="center"/>
    </xf>
    <xf numFmtId="0" fontId="51" fillId="27" borderId="64" xfId="0" applyFont="1" applyFill="1" applyBorder="1"/>
    <xf numFmtId="0" fontId="51" fillId="27" borderId="55" xfId="0" applyFont="1" applyFill="1" applyBorder="1"/>
    <xf numFmtId="0" fontId="51" fillId="27" borderId="65" xfId="0" applyFont="1" applyFill="1" applyBorder="1"/>
    <xf numFmtId="0" fontId="6" fillId="28" borderId="2" xfId="0" applyFont="1" applyFill="1" applyBorder="1"/>
    <xf numFmtId="0" fontId="6" fillId="29" borderId="2" xfId="0" applyFont="1" applyFill="1" applyBorder="1"/>
    <xf numFmtId="0" fontId="6" fillId="30" borderId="2" xfId="0" applyFont="1" applyFill="1" applyBorder="1"/>
    <xf numFmtId="0" fontId="6" fillId="30" borderId="7" xfId="0" applyFont="1" applyFill="1" applyBorder="1"/>
    <xf numFmtId="0" fontId="6" fillId="31" borderId="2" xfId="0" applyFont="1" applyFill="1" applyBorder="1"/>
    <xf numFmtId="0" fontId="6" fillId="32" borderId="2" xfId="0" applyFont="1" applyFill="1" applyBorder="1"/>
    <xf numFmtId="164" fontId="8" fillId="33" borderId="2" xfId="0" applyNumberFormat="1" applyFont="1" applyFill="1" applyBorder="1"/>
    <xf numFmtId="0" fontId="6" fillId="34" borderId="2" xfId="0" applyFont="1" applyFill="1" applyBorder="1"/>
    <xf numFmtId="0" fontId="7" fillId="34" borderId="2" xfId="0" applyFont="1" applyFill="1" applyBorder="1" applyAlignment="1">
      <alignment horizontal="center" wrapText="1"/>
    </xf>
    <xf numFmtId="0" fontId="6" fillId="35" borderId="2" xfId="0" applyFont="1" applyFill="1" applyBorder="1"/>
    <xf numFmtId="0" fontId="119" fillId="9" borderId="19" xfId="0" applyFont="1" applyFill="1" applyBorder="1"/>
    <xf numFmtId="0" fontId="1" fillId="14" borderId="61" xfId="0" applyFont="1" applyFill="1" applyBorder="1" applyProtection="1">
      <protection locked="0"/>
    </xf>
    <xf numFmtId="0" fontId="5" fillId="15" borderId="61" xfId="0" applyFont="1" applyFill="1" applyBorder="1" applyProtection="1">
      <protection locked="0"/>
    </xf>
    <xf numFmtId="0" fontId="1" fillId="14" borderId="86" xfId="0" applyFont="1" applyFill="1" applyBorder="1" applyProtection="1">
      <protection locked="0"/>
    </xf>
    <xf numFmtId="0" fontId="1" fillId="14" borderId="90" xfId="0" applyFont="1" applyFill="1" applyBorder="1" applyProtection="1">
      <protection locked="0"/>
    </xf>
    <xf numFmtId="0" fontId="51" fillId="9" borderId="0" xfId="0" applyFont="1" applyFill="1"/>
    <xf numFmtId="0" fontId="51" fillId="9" borderId="0" xfId="0" applyFont="1" applyFill="1" applyAlignment="1">
      <alignment horizontal="right"/>
    </xf>
    <xf numFmtId="0" fontId="0" fillId="9" borderId="0" xfId="0" applyFill="1" applyAlignment="1">
      <alignment horizontal="right"/>
    </xf>
    <xf numFmtId="0" fontId="10" fillId="9" borderId="3" xfId="0" applyFont="1" applyFill="1" applyBorder="1"/>
    <xf numFmtId="0" fontId="0" fillId="9" borderId="110" xfId="0" applyFill="1" applyBorder="1"/>
    <xf numFmtId="0" fontId="10" fillId="9" borderId="110" xfId="0" applyFont="1" applyFill="1" applyBorder="1"/>
    <xf numFmtId="0" fontId="0" fillId="9" borderId="111" xfId="0" applyFill="1" applyBorder="1"/>
    <xf numFmtId="0" fontId="51" fillId="9" borderId="112" xfId="0" applyFont="1" applyFill="1" applyBorder="1"/>
    <xf numFmtId="0" fontId="51" fillId="9" borderId="113" xfId="0" applyFont="1" applyFill="1" applyBorder="1"/>
    <xf numFmtId="0" fontId="51" fillId="9" borderId="113" xfId="0" applyFont="1" applyFill="1" applyBorder="1" applyAlignment="1">
      <alignment horizontal="right"/>
    </xf>
    <xf numFmtId="0" fontId="0" fillId="9" borderId="109" xfId="0" applyFill="1" applyBorder="1"/>
    <xf numFmtId="0" fontId="86" fillId="15" borderId="61" xfId="0" applyFont="1" applyFill="1" applyBorder="1" applyProtection="1">
      <protection locked="0"/>
    </xf>
    <xf numFmtId="0" fontId="60" fillId="15" borderId="61" xfId="0" applyFont="1" applyFill="1" applyBorder="1" applyProtection="1">
      <protection locked="0"/>
    </xf>
    <xf numFmtId="0" fontId="3" fillId="9" borderId="114" xfId="0" applyFont="1" applyFill="1" applyBorder="1" applyAlignment="1">
      <alignment horizontal="left" vertical="center"/>
    </xf>
    <xf numFmtId="0" fontId="3" fillId="9" borderId="100" xfId="0" applyFont="1" applyFill="1" applyBorder="1" applyAlignment="1">
      <alignment horizontal="left" vertical="center"/>
    </xf>
    <xf numFmtId="0" fontId="0" fillId="9" borderId="100" xfId="0" applyFill="1" applyBorder="1"/>
    <xf numFmtId="0" fontId="0" fillId="9" borderId="115" xfId="0" applyFill="1" applyBorder="1"/>
    <xf numFmtId="0" fontId="0" fillId="9" borderId="116" xfId="0" applyFill="1" applyBorder="1"/>
    <xf numFmtId="0" fontId="1" fillId="10" borderId="110" xfId="0" applyFont="1" applyFill="1" applyBorder="1"/>
    <xf numFmtId="0" fontId="9" fillId="9" borderId="116" xfId="0" applyFont="1" applyFill="1" applyBorder="1"/>
    <xf numFmtId="0" fontId="1" fillId="9" borderId="119" xfId="0" applyFont="1" applyFill="1" applyBorder="1"/>
    <xf numFmtId="0" fontId="1" fillId="9" borderId="120" xfId="0" applyFont="1" applyFill="1" applyBorder="1"/>
    <xf numFmtId="0" fontId="12" fillId="9" borderId="119" xfId="0" applyFont="1" applyFill="1" applyBorder="1" applyAlignment="1">
      <alignment horizontal="right"/>
    </xf>
    <xf numFmtId="0" fontId="44" fillId="12" borderId="117" xfId="0" applyFont="1" applyFill="1" applyBorder="1"/>
    <xf numFmtId="0" fontId="43" fillId="9" borderId="118" xfId="0" applyFont="1" applyFill="1" applyBorder="1"/>
    <xf numFmtId="0" fontId="1" fillId="9" borderId="123" xfId="0" applyFont="1" applyFill="1" applyBorder="1"/>
    <xf numFmtId="0" fontId="0" fillId="9" borderId="124" xfId="0" applyFill="1" applyBorder="1"/>
    <xf numFmtId="0" fontId="0" fillId="9" borderId="123" xfId="0" applyFill="1" applyBorder="1"/>
    <xf numFmtId="0" fontId="0" fillId="9" borderId="113" xfId="0" applyFill="1" applyBorder="1"/>
    <xf numFmtId="0" fontId="20" fillId="9" borderId="113" xfId="0" applyFont="1" applyFill="1" applyBorder="1"/>
    <xf numFmtId="0" fontId="3" fillId="9" borderId="114" xfId="0" applyFont="1" applyFill="1" applyBorder="1" applyAlignment="1">
      <alignment horizontal="center" vertical="center"/>
    </xf>
    <xf numFmtId="0" fontId="3" fillId="9" borderId="100" xfId="0" applyFont="1" applyFill="1" applyBorder="1" applyAlignment="1">
      <alignment horizontal="center" vertical="center"/>
    </xf>
    <xf numFmtId="0" fontId="10" fillId="9" borderId="116" xfId="0" applyFont="1" applyFill="1" applyBorder="1"/>
    <xf numFmtId="0" fontId="9" fillId="20" borderId="116" xfId="0" applyFont="1" applyFill="1" applyBorder="1"/>
    <xf numFmtId="0" fontId="9" fillId="18" borderId="118" xfId="0" applyFont="1" applyFill="1" applyBorder="1"/>
    <xf numFmtId="0" fontId="12" fillId="9" borderId="125" xfId="0" applyFont="1" applyFill="1" applyBorder="1" applyAlignment="1">
      <alignment horizontal="right"/>
    </xf>
    <xf numFmtId="0" fontId="12" fillId="9" borderId="116" xfId="0" applyFont="1" applyFill="1" applyBorder="1" applyAlignment="1">
      <alignment horizontal="right"/>
    </xf>
    <xf numFmtId="0" fontId="9" fillId="3" borderId="118" xfId="0" applyFont="1" applyFill="1" applyBorder="1"/>
    <xf numFmtId="0" fontId="7" fillId="9" borderId="116" xfId="0" applyFont="1" applyFill="1" applyBorder="1"/>
    <xf numFmtId="0" fontId="1" fillId="9" borderId="110" xfId="0" applyFont="1" applyFill="1" applyBorder="1"/>
    <xf numFmtId="0" fontId="7" fillId="9" borderId="125" xfId="0" applyFont="1" applyFill="1" applyBorder="1" applyAlignment="1">
      <alignment horizontal="right"/>
    </xf>
    <xf numFmtId="0" fontId="24" fillId="9" borderId="128" xfId="0" applyFont="1" applyFill="1" applyBorder="1"/>
    <xf numFmtId="0" fontId="57" fillId="9" borderId="116" xfId="0" applyFont="1" applyFill="1" applyBorder="1"/>
    <xf numFmtId="0" fontId="1" fillId="2" borderId="3" xfId="0" applyFont="1" applyFill="1" applyBorder="1"/>
    <xf numFmtId="0" fontId="30" fillId="9" borderId="120" xfId="0" applyFont="1" applyFill="1" applyBorder="1"/>
    <xf numFmtId="0" fontId="119" fillId="9" borderId="124" xfId="0" applyFont="1" applyFill="1" applyBorder="1"/>
    <xf numFmtId="0" fontId="119" fillId="9" borderId="116" xfId="0" applyFont="1" applyFill="1" applyBorder="1"/>
    <xf numFmtId="0" fontId="119" fillId="9" borderId="3" xfId="0" applyFont="1" applyFill="1" applyBorder="1"/>
    <xf numFmtId="0" fontId="119" fillId="9" borderId="123" xfId="0" applyFont="1" applyFill="1" applyBorder="1"/>
    <xf numFmtId="0" fontId="119" fillId="9" borderId="113" xfId="0" applyFont="1" applyFill="1" applyBorder="1"/>
    <xf numFmtId="0" fontId="0" fillId="0" borderId="113" xfId="0" applyBorder="1"/>
    <xf numFmtId="0" fontId="33" fillId="15" borderId="61" xfId="0" applyFont="1" applyFill="1" applyBorder="1" applyProtection="1">
      <protection locked="0"/>
    </xf>
    <xf numFmtId="0" fontId="34" fillId="14" borderId="61" xfId="0" applyFont="1" applyFill="1" applyBorder="1" applyProtection="1">
      <protection locked="0"/>
    </xf>
    <xf numFmtId="0" fontId="48" fillId="14" borderId="61" xfId="0" applyFont="1" applyFill="1" applyBorder="1" applyProtection="1">
      <protection locked="0"/>
    </xf>
    <xf numFmtId="0" fontId="83" fillId="15" borderId="61" xfId="0" applyFont="1" applyFill="1" applyBorder="1" applyProtection="1">
      <protection locked="0"/>
    </xf>
    <xf numFmtId="0" fontId="51" fillId="9" borderId="100" xfId="0" applyFont="1" applyFill="1" applyBorder="1"/>
    <xf numFmtId="0" fontId="78" fillId="23" borderId="118" xfId="0" applyFont="1" applyFill="1" applyBorder="1"/>
    <xf numFmtId="0" fontId="64" fillId="9" borderId="116" xfId="0" applyFont="1" applyFill="1" applyBorder="1"/>
    <xf numFmtId="0" fontId="85" fillId="9" borderId="119" xfId="0" applyFont="1" applyFill="1" applyBorder="1"/>
    <xf numFmtId="0" fontId="85" fillId="9" borderId="120" xfId="0" applyFont="1" applyFill="1" applyBorder="1"/>
    <xf numFmtId="0" fontId="109" fillId="9" borderId="129" xfId="0" applyFont="1" applyFill="1" applyBorder="1"/>
    <xf numFmtId="0" fontId="89" fillId="9" borderId="116" xfId="0" applyFont="1" applyFill="1" applyBorder="1"/>
    <xf numFmtId="0" fontId="51" fillId="9" borderId="116" xfId="0" applyFont="1" applyFill="1" applyBorder="1"/>
    <xf numFmtId="0" fontId="61" fillId="9" borderId="120" xfId="0" applyFont="1" applyFill="1" applyBorder="1"/>
    <xf numFmtId="0" fontId="51" fillId="9" borderId="124" xfId="0" applyFont="1" applyFill="1" applyBorder="1"/>
    <xf numFmtId="0" fontId="51" fillId="9" borderId="123" xfId="0" applyFont="1" applyFill="1" applyBorder="1"/>
    <xf numFmtId="0" fontId="89" fillId="9" borderId="113" xfId="0" applyFont="1" applyFill="1" applyBorder="1" applyAlignment="1">
      <alignment wrapText="1"/>
    </xf>
    <xf numFmtId="0" fontId="61" fillId="14" borderId="61" xfId="0" applyFont="1" applyFill="1" applyBorder="1" applyProtection="1">
      <protection locked="0"/>
    </xf>
    <xf numFmtId="0" fontId="98" fillId="9" borderId="100" xfId="0" applyFont="1" applyFill="1" applyBorder="1"/>
    <xf numFmtId="0" fontId="51" fillId="9" borderId="115" xfId="0" applyFont="1" applyFill="1" applyBorder="1"/>
    <xf numFmtId="0" fontId="51" fillId="9" borderId="110" xfId="0" applyFont="1" applyFill="1" applyBorder="1"/>
    <xf numFmtId="0" fontId="64" fillId="26" borderId="118" xfId="0" applyFont="1" applyFill="1" applyBorder="1"/>
    <xf numFmtId="0" fontId="89" fillId="9" borderId="119" xfId="0" applyFont="1" applyFill="1" applyBorder="1"/>
    <xf numFmtId="0" fontId="89" fillId="9" borderId="110" xfId="0" applyFont="1" applyFill="1" applyBorder="1" applyAlignment="1">
      <alignment horizontal="center"/>
    </xf>
    <xf numFmtId="0" fontId="94" fillId="9" borderId="116" xfId="0" applyFont="1" applyFill="1" applyBorder="1" applyAlignment="1">
      <alignment horizontal="center" vertical="center"/>
    </xf>
    <xf numFmtId="0" fontId="51" fillId="0" borderId="113" xfId="0" applyFont="1" applyBorder="1"/>
    <xf numFmtId="0" fontId="51" fillId="9" borderId="109" xfId="0" applyFont="1" applyFill="1" applyBorder="1"/>
    <xf numFmtId="0" fontId="64" fillId="14" borderId="61" xfId="0" applyFont="1" applyFill="1" applyBorder="1" applyProtection="1">
      <protection locked="0"/>
    </xf>
    <xf numFmtId="0" fontId="61" fillId="14" borderId="8" xfId="0" applyFont="1" applyFill="1" applyBorder="1" applyProtection="1">
      <protection locked="0"/>
    </xf>
    <xf numFmtId="0" fontId="11" fillId="9" borderId="0" xfId="0" applyFont="1" applyFill="1" applyAlignment="1">
      <alignment horizontal="center"/>
    </xf>
    <xf numFmtId="0" fontId="60" fillId="9" borderId="3" xfId="0" applyFont="1" applyFill="1" applyBorder="1"/>
    <xf numFmtId="44" fontId="60" fillId="9" borderId="3" xfId="0" applyNumberFormat="1" applyFont="1" applyFill="1" applyBorder="1"/>
    <xf numFmtId="0" fontId="68" fillId="9" borderId="3" xfId="0" applyFont="1" applyFill="1" applyBorder="1"/>
    <xf numFmtId="0" fontId="60" fillId="9" borderId="3" xfId="0" applyFont="1" applyFill="1" applyBorder="1" applyAlignment="1">
      <alignment horizontal="right"/>
    </xf>
    <xf numFmtId="0" fontId="60" fillId="36" borderId="3" xfId="0" applyFont="1" applyFill="1" applyBorder="1" applyAlignment="1">
      <alignment horizontal="right"/>
    </xf>
    <xf numFmtId="0" fontId="60" fillId="36" borderId="3" xfId="0" applyFont="1" applyFill="1" applyBorder="1" applyProtection="1">
      <protection locked="0"/>
    </xf>
    <xf numFmtId="0" fontId="30" fillId="9" borderId="132" xfId="0" applyFont="1" applyFill="1" applyBorder="1"/>
    <xf numFmtId="44" fontId="84" fillId="9" borderId="80" xfId="0" applyNumberFormat="1" applyFont="1" applyFill="1" applyBorder="1"/>
    <xf numFmtId="0" fontId="31" fillId="9" borderId="80" xfId="0" applyFont="1" applyFill="1" applyBorder="1"/>
    <xf numFmtId="0" fontId="28" fillId="5" borderId="80" xfId="0" applyFont="1" applyFill="1" applyBorder="1"/>
    <xf numFmtId="0" fontId="27" fillId="5" borderId="80" xfId="0" applyFont="1" applyFill="1" applyBorder="1" applyAlignment="1">
      <alignment horizontal="right"/>
    </xf>
    <xf numFmtId="0" fontId="34" fillId="5" borderId="80" xfId="0" applyFont="1" applyFill="1" applyBorder="1" applyAlignment="1">
      <alignment horizontal="right"/>
    </xf>
    <xf numFmtId="0" fontId="34" fillId="14" borderId="9" xfId="0" applyFont="1" applyFill="1" applyBorder="1" applyProtection="1">
      <protection locked="0"/>
    </xf>
    <xf numFmtId="0" fontId="30" fillId="9" borderId="3" xfId="0" applyFont="1" applyFill="1" applyBorder="1"/>
    <xf numFmtId="44" fontId="84" fillId="36" borderId="3" xfId="0" applyNumberFormat="1" applyFont="1" applyFill="1" applyBorder="1"/>
    <xf numFmtId="0" fontId="31" fillId="36" borderId="3" xfId="0" applyFont="1" applyFill="1" applyBorder="1"/>
    <xf numFmtId="0" fontId="28" fillId="36" borderId="3" xfId="0" applyFont="1" applyFill="1" applyBorder="1"/>
    <xf numFmtId="0" fontId="27" fillId="36" borderId="3" xfId="0" applyFont="1" applyFill="1" applyBorder="1" applyAlignment="1">
      <alignment horizontal="right"/>
    </xf>
    <xf numFmtId="0" fontId="34" fillId="36" borderId="3" xfId="0" applyFont="1" applyFill="1" applyBorder="1" applyAlignment="1">
      <alignment horizontal="right"/>
    </xf>
    <xf numFmtId="0" fontId="34" fillId="36" borderId="3" xfId="0" applyFont="1" applyFill="1" applyBorder="1" applyProtection="1">
      <protection locked="0"/>
    </xf>
    <xf numFmtId="0" fontId="30" fillId="9" borderId="80" xfId="0" applyFont="1" applyFill="1" applyBorder="1"/>
    <xf numFmtId="44" fontId="84" fillId="36" borderId="80" xfId="0" applyNumberFormat="1" applyFont="1" applyFill="1" applyBorder="1"/>
    <xf numFmtId="0" fontId="31" fillId="36" borderId="80" xfId="0" applyFont="1" applyFill="1" applyBorder="1"/>
    <xf numFmtId="0" fontId="28" fillId="36" borderId="80" xfId="0" applyFont="1" applyFill="1" applyBorder="1"/>
    <xf numFmtId="0" fontId="27" fillId="36" borderId="80" xfId="0" applyFont="1" applyFill="1" applyBorder="1" applyAlignment="1">
      <alignment horizontal="right"/>
    </xf>
    <xf numFmtId="0" fontId="34" fillId="36" borderId="80" xfId="0" applyFont="1" applyFill="1" applyBorder="1" applyAlignment="1">
      <alignment horizontal="right"/>
    </xf>
    <xf numFmtId="0" fontId="34" fillId="36" borderId="80" xfId="0" applyFont="1" applyFill="1" applyBorder="1" applyProtection="1">
      <protection locked="0"/>
    </xf>
    <xf numFmtId="44" fontId="61" fillId="36" borderId="8" xfId="0" applyNumberFormat="1" applyFont="1" applyFill="1" applyBorder="1"/>
    <xf numFmtId="0" fontId="51" fillId="36" borderId="8" xfId="0" applyFont="1" applyFill="1" applyBorder="1"/>
    <xf numFmtId="0" fontId="61" fillId="36" borderId="8" xfId="0" applyFont="1" applyFill="1" applyBorder="1" applyAlignment="1">
      <alignment horizontal="right"/>
    </xf>
    <xf numFmtId="0" fontId="61" fillId="37" borderId="61" xfId="0" applyFont="1" applyFill="1" applyBorder="1" applyProtection="1">
      <protection locked="0"/>
    </xf>
    <xf numFmtId="0" fontId="0" fillId="36" borderId="0" xfId="0" applyFill="1"/>
    <xf numFmtId="0" fontId="61" fillId="9" borderId="132" xfId="0" applyFont="1" applyFill="1" applyBorder="1"/>
    <xf numFmtId="0" fontId="61" fillId="0" borderId="80" xfId="0" applyFont="1" applyBorder="1" applyAlignment="1">
      <alignment horizontal="right"/>
    </xf>
    <xf numFmtId="0" fontId="61" fillId="5" borderId="80" xfId="0" applyFont="1" applyFill="1" applyBorder="1" applyAlignment="1">
      <alignment horizontal="right"/>
    </xf>
    <xf numFmtId="0" fontId="61" fillId="14" borderId="80" xfId="0" applyFont="1" applyFill="1" applyBorder="1" applyProtection="1">
      <protection locked="0"/>
    </xf>
    <xf numFmtId="0" fontId="61" fillId="36" borderId="80" xfId="0" applyFont="1" applyFill="1" applyBorder="1"/>
    <xf numFmtId="44" fontId="61" fillId="36" borderId="80" xfId="0" applyNumberFormat="1" applyFont="1" applyFill="1" applyBorder="1"/>
    <xf numFmtId="0" fontId="51" fillId="36" borderId="80" xfId="0" applyFont="1" applyFill="1" applyBorder="1"/>
    <xf numFmtId="0" fontId="61" fillId="36" borderId="80" xfId="0" applyFont="1" applyFill="1" applyBorder="1" applyAlignment="1">
      <alignment horizontal="right"/>
    </xf>
    <xf numFmtId="0" fontId="61" fillId="37" borderId="80" xfId="0" applyFont="1" applyFill="1" applyBorder="1" applyProtection="1">
      <protection locked="0"/>
    </xf>
    <xf numFmtId="0" fontId="23" fillId="9" borderId="3" xfId="0" applyFont="1" applyFill="1" applyBorder="1" applyAlignment="1">
      <alignment horizontal="center" vertical="center"/>
    </xf>
    <xf numFmtId="0" fontId="0" fillId="9" borderId="3" xfId="0" applyFill="1" applyBorder="1"/>
    <xf numFmtId="0" fontId="4" fillId="9" borderId="1" xfId="0" applyFont="1" applyFill="1" applyBorder="1" applyAlignment="1">
      <alignment horizontal="center" vertical="center"/>
    </xf>
    <xf numFmtId="0" fontId="5" fillId="9" borderId="1" xfId="0" applyFont="1" applyFill="1" applyBorder="1"/>
    <xf numFmtId="164" fontId="38" fillId="13" borderId="11" xfId="0" applyNumberFormat="1" applyFont="1" applyFill="1" applyBorder="1" applyAlignment="1">
      <alignment horizontal="right"/>
    </xf>
    <xf numFmtId="164" fontId="38" fillId="13" borderId="40" xfId="0" applyNumberFormat="1" applyFont="1" applyFill="1" applyBorder="1" applyAlignment="1">
      <alignment horizontal="right"/>
    </xf>
    <xf numFmtId="164" fontId="38" fillId="13" borderId="3" xfId="0" applyNumberFormat="1" applyFont="1" applyFill="1" applyBorder="1" applyAlignment="1">
      <alignment horizontal="right"/>
    </xf>
    <xf numFmtId="164" fontId="38" fillId="13" borderId="25" xfId="0" applyNumberFormat="1" applyFont="1" applyFill="1" applyBorder="1" applyAlignment="1">
      <alignment horizontal="right"/>
    </xf>
    <xf numFmtId="164" fontId="38" fillId="13" borderId="42" xfId="0" applyNumberFormat="1" applyFont="1" applyFill="1" applyBorder="1" applyAlignment="1">
      <alignment horizontal="right"/>
    </xf>
    <xf numFmtId="164" fontId="38" fillId="13" borderId="43" xfId="0" applyNumberFormat="1" applyFont="1" applyFill="1" applyBorder="1" applyAlignment="1">
      <alignment horizontal="right"/>
    </xf>
    <xf numFmtId="164" fontId="59" fillId="16" borderId="23" xfId="0" applyNumberFormat="1" applyFont="1" applyFill="1" applyBorder="1" applyAlignment="1">
      <alignment horizontal="right"/>
    </xf>
    <xf numFmtId="164" fontId="59" fillId="16" borderId="24" xfId="0" applyNumberFormat="1" applyFont="1" applyFill="1" applyBorder="1" applyAlignment="1">
      <alignment horizontal="right"/>
    </xf>
    <xf numFmtId="164" fontId="59" fillId="16" borderId="42" xfId="0" applyNumberFormat="1" applyFont="1" applyFill="1" applyBorder="1" applyAlignment="1">
      <alignment horizontal="right"/>
    </xf>
    <xf numFmtId="164" fontId="59" fillId="16" borderId="43" xfId="0" applyNumberFormat="1" applyFont="1" applyFill="1" applyBorder="1" applyAlignment="1">
      <alignment horizontal="right"/>
    </xf>
    <xf numFmtId="0" fontId="50" fillId="9" borderId="3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right"/>
    </xf>
    <xf numFmtId="0" fontId="1" fillId="5" borderId="8" xfId="0" applyFont="1" applyFill="1" applyBorder="1" applyAlignment="1">
      <alignment horizontal="right"/>
    </xf>
    <xf numFmtId="0" fontId="59" fillId="16" borderId="36" xfId="0" applyFont="1" applyFill="1" applyBorder="1" applyAlignment="1">
      <alignment horizontal="right"/>
    </xf>
    <xf numFmtId="0" fontId="59" fillId="16" borderId="23" xfId="0" applyFont="1" applyFill="1" applyBorder="1" applyAlignment="1">
      <alignment horizontal="right"/>
    </xf>
    <xf numFmtId="0" fontId="59" fillId="16" borderId="41" xfId="0" applyFont="1" applyFill="1" applyBorder="1" applyAlignment="1">
      <alignment horizontal="right"/>
    </xf>
    <xf numFmtId="0" fontId="59" fillId="16" borderId="42" xfId="0" applyFont="1" applyFill="1" applyBorder="1" applyAlignment="1">
      <alignment horizontal="right"/>
    </xf>
    <xf numFmtId="0" fontId="51" fillId="9" borderId="41" xfId="0" applyFont="1" applyFill="1" applyBorder="1" applyAlignment="1">
      <alignment horizontal="center"/>
    </xf>
    <xf numFmtId="0" fontId="51" fillId="9" borderId="42" xfId="0" applyFont="1" applyFill="1" applyBorder="1" applyAlignment="1">
      <alignment horizontal="center"/>
    </xf>
    <xf numFmtId="0" fontId="47" fillId="14" borderId="121" xfId="0" applyFont="1" applyFill="1" applyBorder="1" applyAlignment="1">
      <alignment horizontal="center"/>
    </xf>
    <xf numFmtId="0" fontId="47" fillId="14" borderId="62" xfId="0" applyFont="1" applyFill="1" applyBorder="1" applyAlignment="1">
      <alignment horizontal="center"/>
    </xf>
    <xf numFmtId="0" fontId="47" fillId="14" borderId="63" xfId="0" applyFont="1" applyFill="1" applyBorder="1" applyAlignment="1">
      <alignment horizontal="center"/>
    </xf>
    <xf numFmtId="0" fontId="52" fillId="11" borderId="118" xfId="0" applyFont="1" applyFill="1" applyBorder="1" applyAlignment="1">
      <alignment horizontal="left"/>
    </xf>
    <xf numFmtId="0" fontId="52" fillId="11" borderId="29" xfId="0" applyFont="1" applyFill="1" applyBorder="1" applyAlignment="1">
      <alignment horizontal="left"/>
    </xf>
    <xf numFmtId="0" fontId="52" fillId="11" borderId="30" xfId="0" applyFont="1" applyFill="1" applyBorder="1" applyAlignment="1">
      <alignment horizontal="left"/>
    </xf>
    <xf numFmtId="0" fontId="52" fillId="11" borderId="116" xfId="0" applyFont="1" applyFill="1" applyBorder="1" applyAlignment="1">
      <alignment horizontal="left"/>
    </xf>
    <xf numFmtId="0" fontId="52" fillId="11" borderId="3" xfId="0" applyFont="1" applyFill="1" applyBorder="1" applyAlignment="1">
      <alignment horizontal="left"/>
    </xf>
    <xf numFmtId="0" fontId="52" fillId="11" borderId="32" xfId="0" applyFont="1" applyFill="1" applyBorder="1" applyAlignment="1">
      <alignment horizontal="left"/>
    </xf>
    <xf numFmtId="0" fontId="10" fillId="9" borderId="116" xfId="0" applyFont="1" applyFill="1" applyBorder="1" applyAlignment="1">
      <alignment horizontal="left"/>
    </xf>
    <xf numFmtId="0" fontId="10" fillId="9" borderId="117" xfId="0" applyFont="1" applyFill="1" applyBorder="1" applyAlignment="1">
      <alignment horizontal="left"/>
    </xf>
    <xf numFmtId="0" fontId="24" fillId="9" borderId="114" xfId="0" applyFont="1" applyFill="1" applyBorder="1" applyAlignment="1">
      <alignment horizontal="center" vertical="center"/>
    </xf>
    <xf numFmtId="0" fontId="24" fillId="9" borderId="100" xfId="0" applyFont="1" applyFill="1" applyBorder="1" applyAlignment="1">
      <alignment horizontal="center" vertical="center"/>
    </xf>
    <xf numFmtId="0" fontId="24" fillId="9" borderId="101" xfId="0" applyFont="1" applyFill="1" applyBorder="1" applyAlignment="1">
      <alignment horizontal="center" vertical="center"/>
    </xf>
    <xf numFmtId="0" fontId="24" fillId="9" borderId="116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/>
    </xf>
    <xf numFmtId="0" fontId="24" fillId="9" borderId="16" xfId="0" applyFont="1" applyFill="1" applyBorder="1" applyAlignment="1">
      <alignment horizontal="center" vertical="center"/>
    </xf>
    <xf numFmtId="0" fontId="48" fillId="5" borderId="60" xfId="0" applyFont="1" applyFill="1" applyBorder="1" applyAlignment="1">
      <alignment horizontal="right"/>
    </xf>
    <xf numFmtId="0" fontId="48" fillId="5" borderId="8" xfId="0" applyFont="1" applyFill="1" applyBorder="1" applyAlignment="1">
      <alignment horizontal="right"/>
    </xf>
    <xf numFmtId="0" fontId="48" fillId="5" borderId="60" xfId="0" applyFont="1" applyFill="1" applyBorder="1" applyAlignment="1">
      <alignment horizontal="right" wrapText="1"/>
    </xf>
    <xf numFmtId="0" fontId="48" fillId="5" borderId="8" xfId="0" applyFont="1" applyFill="1" applyBorder="1" applyAlignment="1">
      <alignment horizontal="right" wrapText="1"/>
    </xf>
    <xf numFmtId="0" fontId="110" fillId="9" borderId="122" xfId="0" applyFont="1" applyFill="1" applyBorder="1" applyAlignment="1">
      <alignment horizontal="center" vertical="center"/>
    </xf>
    <xf numFmtId="0" fontId="38" fillId="9" borderId="36" xfId="0" applyFont="1" applyFill="1" applyBorder="1" applyAlignment="1">
      <alignment horizontal="right"/>
    </xf>
    <xf numFmtId="0" fontId="38" fillId="9" borderId="23" xfId="0" applyFont="1" applyFill="1" applyBorder="1" applyAlignment="1">
      <alignment horizontal="right"/>
    </xf>
    <xf numFmtId="0" fontId="38" fillId="9" borderId="38" xfId="0" applyFont="1" applyFill="1" applyBorder="1" applyAlignment="1">
      <alignment horizontal="right"/>
    </xf>
    <xf numFmtId="0" fontId="38" fillId="9" borderId="3" xfId="0" applyFont="1" applyFill="1" applyBorder="1" applyAlignment="1">
      <alignment horizontal="right"/>
    </xf>
    <xf numFmtId="0" fontId="38" fillId="9" borderId="69" xfId="0" applyFont="1" applyFill="1" applyBorder="1" applyAlignment="1">
      <alignment horizontal="right"/>
    </xf>
    <xf numFmtId="0" fontId="38" fillId="9" borderId="21" xfId="0" applyFont="1" applyFill="1" applyBorder="1" applyAlignment="1">
      <alignment horizontal="right"/>
    </xf>
    <xf numFmtId="0" fontId="38" fillId="9" borderId="68" xfId="0" applyFont="1" applyFill="1" applyBorder="1" applyAlignment="1">
      <alignment horizontal="right"/>
    </xf>
    <xf numFmtId="0" fontId="38" fillId="9" borderId="11" xfId="0" applyFont="1" applyFill="1" applyBorder="1" applyAlignment="1">
      <alignment horizontal="right"/>
    </xf>
    <xf numFmtId="0" fontId="38" fillId="9" borderId="41" xfId="0" applyFont="1" applyFill="1" applyBorder="1" applyAlignment="1">
      <alignment horizontal="right"/>
    </xf>
    <xf numFmtId="0" fontId="38" fillId="9" borderId="42" xfId="0" applyFont="1" applyFill="1" applyBorder="1" applyAlignment="1">
      <alignment horizontal="right"/>
    </xf>
    <xf numFmtId="164" fontId="38" fillId="13" borderId="23" xfId="0" applyNumberFormat="1" applyFont="1" applyFill="1" applyBorder="1" applyAlignment="1">
      <alignment horizontal="right"/>
    </xf>
    <xf numFmtId="164" fontId="38" fillId="13" borderId="24" xfId="0" applyNumberFormat="1" applyFont="1" applyFill="1" applyBorder="1" applyAlignment="1">
      <alignment horizontal="right"/>
    </xf>
    <xf numFmtId="164" fontId="38" fillId="13" borderId="21" xfId="0" applyNumberFormat="1" applyFont="1" applyFill="1" applyBorder="1" applyAlignment="1">
      <alignment horizontal="right"/>
    </xf>
    <xf numFmtId="164" fontId="38" fillId="13" borderId="70" xfId="0" applyNumberFormat="1" applyFont="1" applyFill="1" applyBorder="1" applyAlignment="1">
      <alignment horizontal="right"/>
    </xf>
    <xf numFmtId="0" fontId="71" fillId="9" borderId="36" xfId="0" applyFont="1" applyFill="1" applyBorder="1" applyAlignment="1">
      <alignment horizontal="right"/>
    </xf>
    <xf numFmtId="0" fontId="71" fillId="9" borderId="41" xfId="0" applyFont="1" applyFill="1" applyBorder="1" applyAlignment="1">
      <alignment horizontal="right"/>
    </xf>
    <xf numFmtId="44" fontId="71" fillId="9" borderId="24" xfId="0" applyNumberFormat="1" applyFont="1" applyFill="1" applyBorder="1" applyAlignment="1">
      <alignment horizontal="right"/>
    </xf>
    <xf numFmtId="44" fontId="71" fillId="9" borderId="43" xfId="0" applyNumberFormat="1" applyFont="1" applyFill="1" applyBorder="1" applyAlignment="1">
      <alignment horizontal="right"/>
    </xf>
    <xf numFmtId="0" fontId="49" fillId="9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81" fillId="9" borderId="116" xfId="0" applyFont="1" applyFill="1" applyBorder="1" applyAlignment="1">
      <alignment horizontal="center" vertical="center"/>
    </xf>
    <xf numFmtId="0" fontId="81" fillId="9" borderId="3" xfId="0" applyFont="1" applyFill="1" applyBorder="1" applyAlignment="1">
      <alignment horizontal="center" vertical="center"/>
    </xf>
    <xf numFmtId="0" fontId="81" fillId="9" borderId="88" xfId="0" applyFont="1" applyFill="1" applyBorder="1" applyAlignment="1">
      <alignment horizontal="center" vertical="center"/>
    </xf>
    <xf numFmtId="0" fontId="81" fillId="9" borderId="119" xfId="0" applyFont="1" applyFill="1" applyBorder="1" applyAlignment="1">
      <alignment horizontal="center" vertical="center"/>
    </xf>
    <xf numFmtId="0" fontId="81" fillId="9" borderId="48" xfId="0" applyFont="1" applyFill="1" applyBorder="1" applyAlignment="1">
      <alignment horizontal="center" vertical="center"/>
    </xf>
    <xf numFmtId="0" fontId="81" fillId="9" borderId="10" xfId="0" applyFont="1" applyFill="1" applyBorder="1" applyAlignment="1">
      <alignment horizontal="center" vertical="center"/>
    </xf>
    <xf numFmtId="0" fontId="80" fillId="14" borderId="126" xfId="0" applyFont="1" applyFill="1" applyBorder="1" applyAlignment="1">
      <alignment horizontal="center"/>
    </xf>
    <xf numFmtId="0" fontId="80" fillId="14" borderId="79" xfId="0" applyFont="1" applyFill="1" applyBorder="1" applyAlignment="1">
      <alignment horizontal="center"/>
    </xf>
    <xf numFmtId="0" fontId="73" fillId="9" borderId="36" xfId="0" applyFont="1" applyFill="1" applyBorder="1" applyAlignment="1">
      <alignment horizontal="right" vertical="center"/>
    </xf>
    <xf numFmtId="0" fontId="73" fillId="9" borderId="38" xfId="0" applyFont="1" applyFill="1" applyBorder="1" applyAlignment="1">
      <alignment horizontal="right" vertical="center"/>
    </xf>
    <xf numFmtId="44" fontId="73" fillId="9" borderId="24" xfId="0" applyNumberFormat="1" applyFont="1" applyFill="1" applyBorder="1" applyAlignment="1">
      <alignment horizontal="right" vertical="center"/>
    </xf>
    <xf numFmtId="44" fontId="73" fillId="9" borderId="25" xfId="0" applyNumberFormat="1" applyFont="1" applyFill="1" applyBorder="1" applyAlignment="1">
      <alignment horizontal="right" vertical="center"/>
    </xf>
    <xf numFmtId="0" fontId="73" fillId="9" borderId="84" xfId="0" applyFont="1" applyFill="1" applyBorder="1" applyAlignment="1">
      <alignment horizontal="right" vertical="center"/>
    </xf>
    <xf numFmtId="0" fontId="73" fillId="9" borderId="69" xfId="0" applyFont="1" applyFill="1" applyBorder="1" applyAlignment="1">
      <alignment horizontal="right" vertical="center"/>
    </xf>
    <xf numFmtId="44" fontId="73" fillId="9" borderId="85" xfId="0" applyNumberFormat="1" applyFont="1" applyFill="1" applyBorder="1" applyAlignment="1">
      <alignment horizontal="right" vertical="center"/>
    </xf>
    <xf numFmtId="44" fontId="73" fillId="9" borderId="70" xfId="0" applyNumberFormat="1" applyFont="1" applyFill="1" applyBorder="1" applyAlignment="1">
      <alignment horizontal="right" vertical="center"/>
    </xf>
    <xf numFmtId="0" fontId="75" fillId="9" borderId="38" xfId="0" applyFont="1" applyFill="1" applyBorder="1" applyAlignment="1">
      <alignment horizontal="right" vertical="center" wrapText="1"/>
    </xf>
    <xf numFmtId="44" fontId="75" fillId="9" borderId="25" xfId="0" applyNumberFormat="1" applyFont="1" applyFill="1" applyBorder="1" applyAlignment="1">
      <alignment horizontal="right" vertical="center"/>
    </xf>
    <xf numFmtId="44" fontId="9" fillId="18" borderId="117" xfId="0" applyNumberFormat="1" applyFont="1" applyFill="1" applyBorder="1" applyAlignment="1">
      <alignment horizontal="center"/>
    </xf>
    <xf numFmtId="0" fontId="5" fillId="17" borderId="34" xfId="0" applyFont="1" applyFill="1" applyBorder="1"/>
    <xf numFmtId="0" fontId="38" fillId="5" borderId="119" xfId="0" applyFont="1" applyFill="1" applyBorder="1" applyAlignment="1">
      <alignment horizontal="right"/>
    </xf>
    <xf numFmtId="0" fontId="38" fillId="5" borderId="48" xfId="0" applyFont="1" applyFill="1" applyBorder="1" applyAlignment="1">
      <alignment horizontal="right"/>
    </xf>
    <xf numFmtId="0" fontId="38" fillId="5" borderId="120" xfId="0" applyFont="1" applyFill="1" applyBorder="1" applyAlignment="1">
      <alignment horizontal="right"/>
    </xf>
    <xf numFmtId="0" fontId="38" fillId="5" borderId="8" xfId="0" applyFont="1" applyFill="1" applyBorder="1" applyAlignment="1">
      <alignment horizontal="right"/>
    </xf>
    <xf numFmtId="0" fontId="38" fillId="5" borderId="127" xfId="0" applyFont="1" applyFill="1" applyBorder="1" applyAlignment="1">
      <alignment horizontal="right"/>
    </xf>
    <xf numFmtId="0" fontId="38" fillId="5" borderId="89" xfId="0" applyFont="1" applyFill="1" applyBorder="1" applyAlignment="1">
      <alignment horizontal="right"/>
    </xf>
    <xf numFmtId="0" fontId="65" fillId="16" borderId="23" xfId="0" applyFont="1" applyFill="1" applyBorder="1" applyAlignment="1">
      <alignment horizontal="right"/>
    </xf>
    <xf numFmtId="0" fontId="65" fillId="16" borderId="42" xfId="0" applyFont="1" applyFill="1" applyBorder="1" applyAlignment="1">
      <alignment horizontal="right"/>
    </xf>
    <xf numFmtId="164" fontId="65" fillId="16" borderId="23" xfId="0" applyNumberFormat="1" applyFont="1" applyFill="1" applyBorder="1" applyAlignment="1">
      <alignment horizontal="right"/>
    </xf>
    <xf numFmtId="164" fontId="65" fillId="16" borderId="42" xfId="0" applyNumberFormat="1" applyFont="1" applyFill="1" applyBorder="1" applyAlignment="1">
      <alignment horizontal="right"/>
    </xf>
    <xf numFmtId="0" fontId="100" fillId="16" borderId="3" xfId="0" applyFont="1" applyFill="1" applyBorder="1" applyAlignment="1">
      <alignment horizontal="center" vertical="center"/>
    </xf>
    <xf numFmtId="0" fontId="100" fillId="16" borderId="42" xfId="0" applyFont="1" applyFill="1" applyBorder="1" applyAlignment="1">
      <alignment horizontal="center" vertical="center"/>
    </xf>
    <xf numFmtId="0" fontId="69" fillId="15" borderId="8" xfId="0" applyFont="1" applyFill="1" applyBorder="1" applyAlignment="1" applyProtection="1">
      <alignment horizontal="center"/>
      <protection locked="0"/>
    </xf>
    <xf numFmtId="0" fontId="69" fillId="15" borderId="98" xfId="0" applyFont="1" applyFill="1" applyBorder="1" applyAlignment="1" applyProtection="1">
      <alignment horizontal="center"/>
      <protection locked="0"/>
    </xf>
    <xf numFmtId="44" fontId="60" fillId="9" borderId="46" xfId="0" applyNumberFormat="1" applyFont="1" applyFill="1" applyBorder="1" applyAlignment="1">
      <alignment horizontal="right"/>
    </xf>
    <xf numFmtId="44" fontId="60" fillId="9" borderId="8" xfId="0" applyNumberFormat="1" applyFont="1" applyFill="1" applyBorder="1" applyAlignment="1">
      <alignment horizontal="right"/>
    </xf>
    <xf numFmtId="0" fontId="60" fillId="9" borderId="8" xfId="0" applyFont="1" applyFill="1" applyBorder="1" applyAlignment="1">
      <alignment horizontal="right"/>
    </xf>
    <xf numFmtId="0" fontId="60" fillId="9" borderId="48" xfId="0" applyFont="1" applyFill="1" applyBorder="1" applyAlignment="1">
      <alignment horizontal="right"/>
    </xf>
    <xf numFmtId="0" fontId="60" fillId="9" borderId="80" xfId="0" applyFont="1" applyFill="1" applyBorder="1" applyAlignment="1">
      <alignment horizontal="right"/>
    </xf>
    <xf numFmtId="44" fontId="60" fillId="9" borderId="48" xfId="0" applyNumberFormat="1" applyFont="1" applyFill="1" applyBorder="1" applyAlignment="1">
      <alignment horizontal="right"/>
    </xf>
    <xf numFmtId="44" fontId="60" fillId="9" borderId="80" xfId="0" applyNumberFormat="1" applyFont="1" applyFill="1" applyBorder="1" applyAlignment="1">
      <alignment horizontal="right"/>
    </xf>
    <xf numFmtId="0" fontId="62" fillId="5" borderId="80" xfId="0" applyFont="1" applyFill="1" applyBorder="1" applyAlignment="1">
      <alignment horizontal="right"/>
    </xf>
    <xf numFmtId="0" fontId="62" fillId="5" borderId="48" xfId="0" applyFont="1" applyFill="1" applyBorder="1" applyAlignment="1">
      <alignment horizontal="right"/>
    </xf>
    <xf numFmtId="0" fontId="62" fillId="5" borderId="8" xfId="0" applyFont="1" applyFill="1" applyBorder="1" applyAlignment="1">
      <alignment horizontal="right"/>
    </xf>
    <xf numFmtId="0" fontId="94" fillId="14" borderId="97" xfId="0" applyFont="1" applyFill="1" applyBorder="1" applyAlignment="1">
      <alignment horizontal="center" vertical="center"/>
    </xf>
    <xf numFmtId="0" fontId="94" fillId="14" borderId="91" xfId="0" applyFont="1" applyFill="1" applyBorder="1" applyAlignment="1">
      <alignment horizontal="center" vertical="center"/>
    </xf>
    <xf numFmtId="0" fontId="69" fillId="5" borderId="60" xfId="0" applyFont="1" applyFill="1" applyBorder="1" applyAlignment="1">
      <alignment horizontal="right" vertical="center"/>
    </xf>
    <xf numFmtId="0" fontId="69" fillId="5" borderId="8" xfId="0" applyFont="1" applyFill="1" applyBorder="1" applyAlignment="1">
      <alignment horizontal="right" vertical="center"/>
    </xf>
    <xf numFmtId="0" fontId="62" fillId="5" borderId="9" xfId="0" applyFont="1" applyFill="1" applyBorder="1" applyAlignment="1">
      <alignment horizontal="left" vertical="center"/>
    </xf>
    <xf numFmtId="0" fontId="62" fillId="5" borderId="88" xfId="0" applyFont="1" applyFill="1" applyBorder="1" applyAlignment="1">
      <alignment horizontal="left" vertical="center"/>
    </xf>
    <xf numFmtId="0" fontId="75" fillId="9" borderId="15" xfId="0" applyFont="1" applyFill="1" applyBorder="1" applyAlignment="1">
      <alignment horizontal="left"/>
    </xf>
    <xf numFmtId="0" fontId="75" fillId="9" borderId="26" xfId="0" applyFont="1" applyFill="1" applyBorder="1" applyAlignment="1">
      <alignment horizontal="left"/>
    </xf>
    <xf numFmtId="0" fontId="69" fillId="15" borderId="80" xfId="0" applyFont="1" applyFill="1" applyBorder="1" applyAlignment="1" applyProtection="1">
      <alignment horizontal="center"/>
      <protection locked="0"/>
    </xf>
    <xf numFmtId="0" fontId="69" fillId="15" borderId="130" xfId="0" applyFont="1" applyFill="1" applyBorder="1" applyAlignment="1" applyProtection="1">
      <alignment horizontal="center"/>
      <protection locked="0"/>
    </xf>
    <xf numFmtId="0" fontId="69" fillId="15" borderId="48" xfId="0" applyFont="1" applyFill="1" applyBorder="1" applyAlignment="1" applyProtection="1">
      <alignment horizontal="center"/>
      <protection locked="0"/>
    </xf>
    <xf numFmtId="0" fontId="69" fillId="15" borderId="131" xfId="0" applyFont="1" applyFill="1" applyBorder="1" applyAlignment="1" applyProtection="1">
      <alignment horizontal="center"/>
      <protection locked="0"/>
    </xf>
    <xf numFmtId="0" fontId="69" fillId="15" borderId="99" xfId="0" applyFont="1" applyFill="1" applyBorder="1" applyAlignment="1" applyProtection="1">
      <alignment horizontal="center"/>
      <protection locked="0"/>
    </xf>
    <xf numFmtId="0" fontId="61" fillId="9" borderId="3" xfId="0" applyFont="1" applyFill="1" applyBorder="1" applyAlignment="1">
      <alignment horizontal="left" wrapText="1"/>
    </xf>
    <xf numFmtId="0" fontId="99" fillId="9" borderId="11" xfId="0" applyFont="1" applyFill="1" applyBorder="1" applyAlignment="1">
      <alignment horizontal="center" vertical="center"/>
    </xf>
    <xf numFmtId="0" fontId="99" fillId="9" borderId="3" xfId="0" applyFont="1" applyFill="1" applyBorder="1" applyAlignment="1">
      <alignment horizontal="center" vertical="center"/>
    </xf>
    <xf numFmtId="0" fontId="87" fillId="9" borderId="3" xfId="0" applyFont="1" applyFill="1" applyBorder="1" applyAlignment="1">
      <alignment horizontal="center" vertical="center"/>
    </xf>
    <xf numFmtId="0" fontId="60" fillId="9" borderId="46" xfId="0" applyFont="1" applyFill="1" applyBorder="1" applyAlignment="1">
      <alignment horizontal="right"/>
    </xf>
    <xf numFmtId="0" fontId="92" fillId="21" borderId="31" xfId="0" applyFont="1" applyFill="1" applyBorder="1" applyAlignment="1">
      <alignment horizontal="center" vertical="center"/>
    </xf>
    <xf numFmtId="0" fontId="92" fillId="21" borderId="3" xfId="0" applyFont="1" applyFill="1" applyBorder="1" applyAlignment="1">
      <alignment horizontal="center" vertical="center"/>
    </xf>
    <xf numFmtId="0" fontId="92" fillId="21" borderId="33" xfId="0" applyFont="1" applyFill="1" applyBorder="1" applyAlignment="1">
      <alignment horizontal="center" vertical="center"/>
    </xf>
    <xf numFmtId="0" fontId="92" fillId="21" borderId="34" xfId="0" applyFont="1" applyFill="1" applyBorder="1" applyAlignment="1">
      <alignment horizontal="center" vertical="center"/>
    </xf>
    <xf numFmtId="0" fontId="36" fillId="5" borderId="60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24" fillId="5" borderId="77" xfId="0" applyFont="1" applyFill="1" applyBorder="1" applyAlignment="1">
      <alignment horizontal="center" vertical="center" wrapText="1"/>
    </xf>
    <xf numFmtId="0" fontId="24" fillId="5" borderId="78" xfId="0" applyFont="1" applyFill="1" applyBorder="1" applyAlignment="1">
      <alignment horizontal="center" vertical="center" wrapText="1"/>
    </xf>
    <xf numFmtId="0" fontId="117" fillId="9" borderId="3" xfId="0" applyFont="1" applyFill="1" applyBorder="1" applyAlignment="1">
      <alignment horizontal="center" vertical="center"/>
    </xf>
    <xf numFmtId="0" fontId="40" fillId="9" borderId="44" xfId="0" applyFont="1" applyFill="1" applyBorder="1" applyAlignment="1">
      <alignment horizontal="right"/>
    </xf>
    <xf numFmtId="0" fontId="40" fillId="9" borderId="48" xfId="0" applyFont="1" applyFill="1" applyBorder="1" applyAlignment="1">
      <alignment horizontal="right"/>
    </xf>
    <xf numFmtId="0" fontId="40" fillId="9" borderId="52" xfId="0" applyFont="1" applyFill="1" applyBorder="1" applyAlignment="1">
      <alignment horizontal="right"/>
    </xf>
    <xf numFmtId="0" fontId="40" fillId="9" borderId="53" xfId="0" applyFont="1" applyFill="1" applyBorder="1" applyAlignment="1">
      <alignment horizontal="right"/>
    </xf>
    <xf numFmtId="0" fontId="40" fillId="9" borderId="47" xfId="0" applyFont="1" applyFill="1" applyBorder="1" applyAlignment="1">
      <alignment horizontal="right"/>
    </xf>
    <xf numFmtId="0" fontId="40" fillId="9" borderId="8" xfId="0" applyFont="1" applyFill="1" applyBorder="1" applyAlignment="1">
      <alignment horizontal="right"/>
    </xf>
    <xf numFmtId="0" fontId="19" fillId="4" borderId="3" xfId="0" applyFont="1" applyFill="1" applyBorder="1" applyAlignment="1">
      <alignment horizontal="center" wrapText="1"/>
    </xf>
    <xf numFmtId="0" fontId="31" fillId="9" borderId="41" xfId="0" applyFont="1" applyFill="1" applyBorder="1" applyAlignment="1">
      <alignment horizontal="center"/>
    </xf>
    <xf numFmtId="0" fontId="31" fillId="9" borderId="42" xfId="0" applyFont="1" applyFill="1" applyBorder="1" applyAlignment="1">
      <alignment horizontal="center"/>
    </xf>
    <xf numFmtId="0" fontId="58" fillId="16" borderId="82" xfId="0" applyFont="1" applyFill="1" applyBorder="1" applyAlignment="1">
      <alignment horizontal="right"/>
    </xf>
    <xf numFmtId="0" fontId="58" fillId="16" borderId="83" xfId="0" applyFont="1" applyFill="1" applyBorder="1" applyAlignment="1">
      <alignment horizontal="right"/>
    </xf>
    <xf numFmtId="0" fontId="37" fillId="14" borderId="124" xfId="0" applyFont="1" applyFill="1" applyBorder="1" applyAlignment="1">
      <alignment horizontal="center"/>
    </xf>
    <xf numFmtId="0" fontId="37" fillId="14" borderId="19" xfId="0" applyFont="1" applyFill="1" applyBorder="1" applyAlignment="1">
      <alignment horizontal="center"/>
    </xf>
    <xf numFmtId="0" fontId="49" fillId="9" borderId="114" xfId="0" applyFont="1" applyFill="1" applyBorder="1" applyAlignment="1">
      <alignment horizontal="center" vertical="center"/>
    </xf>
    <xf numFmtId="0" fontId="53" fillId="9" borderId="100" xfId="0" applyFont="1" applyFill="1" applyBorder="1"/>
    <xf numFmtId="0" fontId="53" fillId="9" borderId="116" xfId="0" applyFont="1" applyFill="1" applyBorder="1"/>
    <xf numFmtId="0" fontId="53" fillId="9" borderId="3" xfId="0" applyFont="1" applyFill="1" applyBorder="1"/>
    <xf numFmtId="0" fontId="54" fillId="9" borderId="116" xfId="0" applyFont="1" applyFill="1" applyBorder="1" applyAlignment="1">
      <alignment horizontal="center" vertical="center"/>
    </xf>
    <xf numFmtId="0" fontId="42" fillId="9" borderId="3" xfId="0" applyFont="1" applyFill="1" applyBorder="1"/>
    <xf numFmtId="0" fontId="14" fillId="3" borderId="117" xfId="0" applyFont="1" applyFill="1" applyBorder="1" applyAlignment="1">
      <alignment horizontal="center"/>
    </xf>
    <xf numFmtId="0" fontId="5" fillId="0" borderId="34" xfId="0" applyFont="1" applyBorder="1"/>
    <xf numFmtId="0" fontId="5" fillId="0" borderId="3" xfId="0" applyFont="1" applyBorder="1"/>
    <xf numFmtId="0" fontId="40" fillId="9" borderId="45" xfId="0" applyFont="1" applyFill="1" applyBorder="1" applyAlignment="1">
      <alignment horizontal="right"/>
    </xf>
    <xf numFmtId="0" fontId="40" fillId="9" borderId="46" xfId="0" applyFont="1" applyFill="1" applyBorder="1" applyAlignment="1">
      <alignment horizontal="right"/>
    </xf>
    <xf numFmtId="0" fontId="71" fillId="16" borderId="36" xfId="0" applyFont="1" applyFill="1" applyBorder="1" applyAlignment="1">
      <alignment horizontal="right"/>
    </xf>
    <xf numFmtId="0" fontId="71" fillId="16" borderId="41" xfId="0" applyFont="1" applyFill="1" applyBorder="1" applyAlignment="1">
      <alignment horizontal="right"/>
    </xf>
    <xf numFmtId="44" fontId="71" fillId="16" borderId="24" xfId="0" applyNumberFormat="1" applyFont="1" applyFill="1" applyBorder="1" applyAlignment="1">
      <alignment horizontal="center"/>
    </xf>
    <xf numFmtId="44" fontId="71" fillId="16" borderId="43" xfId="0" applyNumberFormat="1" applyFont="1" applyFill="1" applyBorder="1" applyAlignment="1">
      <alignment horizontal="center"/>
    </xf>
    <xf numFmtId="0" fontId="65" fillId="16" borderId="36" xfId="0" applyFont="1" applyFill="1" applyBorder="1" applyAlignment="1">
      <alignment horizontal="center"/>
    </xf>
    <xf numFmtId="0" fontId="65" fillId="16" borderId="24" xfId="0" applyFont="1" applyFill="1" applyBorder="1" applyAlignment="1">
      <alignment horizontal="center"/>
    </xf>
    <xf numFmtId="0" fontId="65" fillId="16" borderId="41" xfId="0" applyFont="1" applyFill="1" applyBorder="1" applyAlignment="1">
      <alignment horizontal="center"/>
    </xf>
    <xf numFmtId="0" fontId="65" fillId="16" borderId="43" xfId="0" applyFont="1" applyFill="1" applyBorder="1" applyAlignment="1">
      <alignment horizontal="center"/>
    </xf>
    <xf numFmtId="0" fontId="86" fillId="9" borderId="44" xfId="0" applyFont="1" applyFill="1" applyBorder="1" applyAlignment="1">
      <alignment horizontal="right"/>
    </xf>
    <xf numFmtId="0" fontId="86" fillId="9" borderId="47" xfId="0" applyFont="1" applyFill="1" applyBorder="1" applyAlignment="1">
      <alignment horizontal="right"/>
    </xf>
    <xf numFmtId="44" fontId="86" fillId="9" borderId="94" xfId="0" applyNumberFormat="1" applyFont="1" applyFill="1" applyBorder="1" applyAlignment="1">
      <alignment horizontal="right"/>
    </xf>
    <xf numFmtId="44" fontId="86" fillId="9" borderId="93" xfId="0" applyNumberFormat="1" applyFont="1" applyFill="1" applyBorder="1" applyAlignment="1">
      <alignment horizontal="right"/>
    </xf>
    <xf numFmtId="0" fontId="86" fillId="9" borderId="38" xfId="0" applyFont="1" applyFill="1" applyBorder="1" applyAlignment="1">
      <alignment horizontal="right"/>
    </xf>
    <xf numFmtId="44" fontId="86" fillId="9" borderId="25" xfId="0" applyNumberFormat="1" applyFont="1" applyFill="1" applyBorder="1" applyAlignment="1">
      <alignment horizontal="right"/>
    </xf>
    <xf numFmtId="0" fontId="106" fillId="9" borderId="114" xfId="0" applyFont="1" applyFill="1" applyBorder="1" applyAlignment="1">
      <alignment horizontal="center" vertical="center"/>
    </xf>
    <xf numFmtId="0" fontId="107" fillId="9" borderId="100" xfId="0" applyFont="1" applyFill="1" applyBorder="1" applyAlignment="1">
      <alignment horizontal="center"/>
    </xf>
    <xf numFmtId="0" fontId="107" fillId="9" borderId="116" xfId="0" applyFont="1" applyFill="1" applyBorder="1" applyAlignment="1">
      <alignment horizontal="center"/>
    </xf>
    <xf numFmtId="0" fontId="107" fillId="9" borderId="3" xfId="0" applyFont="1" applyFill="1" applyBorder="1" applyAlignment="1">
      <alignment horizontal="center"/>
    </xf>
    <xf numFmtId="0" fontId="87" fillId="9" borderId="116" xfId="0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/>
    </xf>
    <xf numFmtId="0" fontId="78" fillId="23" borderId="117" xfId="0" applyFont="1" applyFill="1" applyBorder="1" applyAlignment="1">
      <alignment horizontal="center"/>
    </xf>
    <xf numFmtId="0" fontId="108" fillId="24" borderId="34" xfId="0" applyFont="1" applyFill="1" applyBorder="1"/>
    <xf numFmtId="0" fontId="75" fillId="9" borderId="95" xfId="0" applyFont="1" applyFill="1" applyBorder="1" applyAlignment="1">
      <alignment horizontal="right"/>
    </xf>
    <xf numFmtId="44" fontId="75" fillId="9" borderId="39" xfId="0" applyNumberFormat="1" applyFont="1" applyFill="1" applyBorder="1" applyAlignment="1">
      <alignment horizontal="right"/>
    </xf>
    <xf numFmtId="0" fontId="89" fillId="4" borderId="3" xfId="0" applyFont="1" applyFill="1" applyBorder="1" applyAlignment="1">
      <alignment horizontal="center" wrapText="1"/>
    </xf>
    <xf numFmtId="0" fontId="105" fillId="14" borderId="128" xfId="0" applyFont="1" applyFill="1" applyBorder="1" applyAlignment="1">
      <alignment horizontal="center"/>
    </xf>
    <xf numFmtId="0" fontId="105" fillId="14" borderId="13" xfId="0" applyFont="1" applyFill="1" applyBorder="1" applyAlignment="1">
      <alignment horizontal="center"/>
    </xf>
    <xf numFmtId="0" fontId="105" fillId="14" borderId="14" xfId="0" applyFont="1" applyFill="1" applyBorder="1" applyAlignment="1">
      <alignment horizontal="center"/>
    </xf>
    <xf numFmtId="0" fontId="105" fillId="14" borderId="124" xfId="0" applyFont="1" applyFill="1" applyBorder="1" applyAlignment="1">
      <alignment horizontal="center"/>
    </xf>
    <xf numFmtId="0" fontId="105" fillId="14" borderId="19" xfId="0" applyFont="1" applyFill="1" applyBorder="1" applyAlignment="1">
      <alignment horizontal="center"/>
    </xf>
    <xf numFmtId="0" fontId="105" fillId="14" borderId="20" xfId="0" applyFont="1" applyFill="1" applyBorder="1" applyAlignment="1">
      <alignment horizontal="center"/>
    </xf>
    <xf numFmtId="0" fontId="75" fillId="5" borderId="102" xfId="0" applyFont="1" applyFill="1" applyBorder="1" applyAlignment="1">
      <alignment horizontal="right"/>
    </xf>
    <xf numFmtId="0" fontId="75" fillId="5" borderId="8" xfId="0" applyFont="1" applyFill="1" applyBorder="1" applyAlignment="1">
      <alignment horizontal="right"/>
    </xf>
    <xf numFmtId="0" fontId="75" fillId="5" borderId="80" xfId="0" applyFont="1" applyFill="1" applyBorder="1" applyAlignment="1">
      <alignment horizontal="right"/>
    </xf>
    <xf numFmtId="0" fontId="67" fillId="15" borderId="10" xfId="0" applyFont="1" applyFill="1" applyBorder="1" applyAlignment="1" applyProtection="1">
      <alignment horizontal="center"/>
      <protection locked="0"/>
    </xf>
    <xf numFmtId="0" fontId="67" fillId="15" borderId="61" xfId="0" applyFont="1" applyFill="1" applyBorder="1" applyAlignment="1" applyProtection="1">
      <alignment horizontal="center"/>
      <protection locked="0"/>
    </xf>
    <xf numFmtId="0" fontId="67" fillId="15" borderId="103" xfId="0" applyFont="1" applyFill="1" applyBorder="1" applyAlignment="1" applyProtection="1">
      <alignment horizontal="center"/>
      <protection locked="0"/>
    </xf>
    <xf numFmtId="0" fontId="67" fillId="15" borderId="9" xfId="0" applyFont="1" applyFill="1" applyBorder="1" applyAlignment="1" applyProtection="1">
      <alignment horizontal="center"/>
      <protection locked="0"/>
    </xf>
    <xf numFmtId="0" fontId="75" fillId="9" borderId="120" xfId="0" applyFont="1" applyFill="1" applyBorder="1" applyAlignment="1">
      <alignment horizontal="center"/>
    </xf>
    <xf numFmtId="0" fontId="75" fillId="9" borderId="8" xfId="0" applyFont="1" applyFill="1" applyBorder="1" applyAlignment="1">
      <alignment horizontal="center"/>
    </xf>
    <xf numFmtId="0" fontId="75" fillId="9" borderId="10" xfId="0" applyFont="1" applyFill="1" applyBorder="1" applyAlignment="1">
      <alignment horizontal="center"/>
    </xf>
    <xf numFmtId="0" fontId="75" fillId="9" borderId="38" xfId="0" applyFont="1" applyFill="1" applyBorder="1" applyAlignment="1">
      <alignment horizontal="right"/>
    </xf>
    <xf numFmtId="0" fontId="75" fillId="9" borderId="3" xfId="0" applyFont="1" applyFill="1" applyBorder="1" applyAlignment="1">
      <alignment horizontal="right"/>
    </xf>
    <xf numFmtId="0" fontId="75" fillId="9" borderId="69" xfId="0" applyFont="1" applyFill="1" applyBorder="1" applyAlignment="1">
      <alignment horizontal="right"/>
    </xf>
    <xf numFmtId="0" fontId="75" fillId="9" borderId="21" xfId="0" applyFont="1" applyFill="1" applyBorder="1" applyAlignment="1">
      <alignment horizontal="right"/>
    </xf>
    <xf numFmtId="44" fontId="75" fillId="9" borderId="3" xfId="0" applyNumberFormat="1" applyFont="1" applyFill="1" applyBorder="1" applyAlignment="1">
      <alignment horizontal="right"/>
    </xf>
    <xf numFmtId="44" fontId="75" fillId="9" borderId="25" xfId="0" applyNumberFormat="1" applyFont="1" applyFill="1" applyBorder="1" applyAlignment="1">
      <alignment horizontal="right"/>
    </xf>
    <xf numFmtId="44" fontId="75" fillId="9" borderId="21" xfId="0" applyNumberFormat="1" applyFont="1" applyFill="1" applyBorder="1" applyAlignment="1">
      <alignment horizontal="right"/>
    </xf>
    <xf numFmtId="44" fontId="75" fillId="9" borderId="70" xfId="0" applyNumberFormat="1" applyFont="1" applyFill="1" applyBorder="1" applyAlignment="1">
      <alignment horizontal="right"/>
    </xf>
    <xf numFmtId="0" fontId="71" fillId="16" borderId="23" xfId="0" applyFont="1" applyFill="1" applyBorder="1" applyAlignment="1">
      <alignment horizontal="right"/>
    </xf>
    <xf numFmtId="0" fontId="71" fillId="16" borderId="42" xfId="0" applyFont="1" applyFill="1" applyBorder="1" applyAlignment="1">
      <alignment horizontal="right"/>
    </xf>
    <xf numFmtId="0" fontId="114" fillId="9" borderId="41" xfId="0" applyFont="1" applyFill="1" applyBorder="1" applyAlignment="1">
      <alignment horizontal="center"/>
    </xf>
    <xf numFmtId="0" fontId="114" fillId="9" borderId="42" xfId="0" applyFont="1" applyFill="1" applyBorder="1" applyAlignment="1">
      <alignment horizontal="center"/>
    </xf>
    <xf numFmtId="44" fontId="71" fillId="16" borderId="23" xfId="0" applyNumberFormat="1" applyFont="1" applyFill="1" applyBorder="1" applyAlignment="1">
      <alignment horizontal="right"/>
    </xf>
    <xf numFmtId="44" fontId="71" fillId="16" borderId="24" xfId="0" applyNumberFormat="1" applyFont="1" applyFill="1" applyBorder="1" applyAlignment="1">
      <alignment horizontal="right"/>
    </xf>
    <xf numFmtId="44" fontId="71" fillId="16" borderId="42" xfId="0" applyNumberFormat="1" applyFont="1" applyFill="1" applyBorder="1" applyAlignment="1">
      <alignment horizontal="right"/>
    </xf>
    <xf numFmtId="44" fontId="71" fillId="16" borderId="43" xfId="0" applyNumberFormat="1" applyFont="1" applyFill="1" applyBorder="1" applyAlignment="1">
      <alignment horizontal="right"/>
    </xf>
    <xf numFmtId="44" fontId="86" fillId="9" borderId="46" xfId="0" applyNumberFormat="1" applyFont="1" applyFill="1" applyBorder="1" applyAlignment="1">
      <alignment horizontal="right"/>
    </xf>
    <xf numFmtId="44" fontId="86" fillId="9" borderId="92" xfId="0" applyNumberFormat="1" applyFont="1" applyFill="1" applyBorder="1" applyAlignment="1">
      <alignment horizontal="right"/>
    </xf>
    <xf numFmtId="44" fontId="86" fillId="9" borderId="8" xfId="0" applyNumberFormat="1" applyFont="1" applyFill="1" applyBorder="1" applyAlignment="1">
      <alignment horizontal="right"/>
    </xf>
    <xf numFmtId="0" fontId="75" fillId="9" borderId="68" xfId="0" applyFont="1" applyFill="1" applyBorder="1" applyAlignment="1">
      <alignment horizontal="right"/>
    </xf>
    <xf numFmtId="0" fontId="75" fillId="9" borderId="11" xfId="0" applyFont="1" applyFill="1" applyBorder="1" applyAlignment="1">
      <alignment horizontal="right"/>
    </xf>
    <xf numFmtId="44" fontId="75" fillId="9" borderId="11" xfId="0" applyNumberFormat="1" applyFont="1" applyFill="1" applyBorder="1" applyAlignment="1">
      <alignment horizontal="right"/>
    </xf>
    <xf numFmtId="44" fontId="75" fillId="9" borderId="40" xfId="0" applyNumberFormat="1" applyFont="1" applyFill="1" applyBorder="1" applyAlignment="1">
      <alignment horizontal="right"/>
    </xf>
    <xf numFmtId="0" fontId="86" fillId="9" borderId="8" xfId="0" applyFont="1" applyFill="1" applyBorder="1" applyAlignment="1">
      <alignment horizontal="right"/>
    </xf>
    <xf numFmtId="0" fontId="56" fillId="15" borderId="99" xfId="0" applyFont="1" applyFill="1" applyBorder="1" applyAlignment="1" applyProtection="1">
      <alignment horizontal="right"/>
      <protection locked="0"/>
    </xf>
    <xf numFmtId="0" fontId="69" fillId="15" borderId="99" xfId="0" applyFont="1" applyFill="1" applyBorder="1" applyAlignment="1" applyProtection="1">
      <alignment horizontal="right"/>
      <protection locked="0"/>
    </xf>
    <xf numFmtId="0" fontId="75" fillId="5" borderId="120" xfId="0" applyFont="1" applyFill="1" applyBorder="1" applyAlignment="1">
      <alignment horizontal="right"/>
    </xf>
    <xf numFmtId="0" fontId="62" fillId="5" borderId="60" xfId="0" applyFont="1" applyFill="1" applyBorder="1" applyAlignment="1">
      <alignment horizontal="right"/>
    </xf>
    <xf numFmtId="0" fontId="75" fillId="9" borderId="116" xfId="0" applyFont="1" applyFill="1" applyBorder="1" applyAlignment="1">
      <alignment horizontal="left"/>
    </xf>
    <xf numFmtId="0" fontId="75" fillId="9" borderId="119" xfId="0" applyFont="1" applyFill="1" applyBorder="1" applyAlignment="1">
      <alignment horizontal="left"/>
    </xf>
    <xf numFmtId="0" fontId="112" fillId="9" borderId="114" xfId="0" applyFont="1" applyFill="1" applyBorder="1" applyAlignment="1">
      <alignment horizontal="center" vertical="center"/>
    </xf>
    <xf numFmtId="0" fontId="113" fillId="9" borderId="100" xfId="0" applyFont="1" applyFill="1" applyBorder="1"/>
    <xf numFmtId="0" fontId="113" fillId="9" borderId="116" xfId="0" applyFont="1" applyFill="1" applyBorder="1"/>
    <xf numFmtId="0" fontId="113" fillId="9" borderId="3" xfId="0" applyFont="1" applyFill="1" applyBorder="1"/>
    <xf numFmtId="0" fontId="96" fillId="9" borderId="116" xfId="0" applyFont="1" applyFill="1" applyBorder="1" applyAlignment="1">
      <alignment horizontal="center"/>
    </xf>
    <xf numFmtId="0" fontId="97" fillId="9" borderId="3" xfId="0" applyFont="1" applyFill="1" applyBorder="1"/>
    <xf numFmtId="0" fontId="77" fillId="26" borderId="117" xfId="0" applyFont="1" applyFill="1" applyBorder="1" applyAlignment="1">
      <alignment horizontal="center"/>
    </xf>
    <xf numFmtId="0" fontId="93" fillId="27" borderId="34" xfId="0" applyFont="1" applyFill="1" applyBorder="1"/>
    <xf numFmtId="0" fontId="94" fillId="14" borderId="128" xfId="0" applyFont="1" applyFill="1" applyBorder="1" applyAlignment="1">
      <alignment horizontal="center" vertical="center"/>
    </xf>
    <xf numFmtId="0" fontId="94" fillId="14" borderId="13" xfId="0" applyFont="1" applyFill="1" applyBorder="1" applyAlignment="1">
      <alignment horizontal="center" vertical="center"/>
    </xf>
    <xf numFmtId="0" fontId="94" fillId="14" borderId="14" xfId="0" applyFont="1" applyFill="1" applyBorder="1" applyAlignment="1">
      <alignment horizontal="center" vertical="center"/>
    </xf>
    <xf numFmtId="0" fontId="94" fillId="14" borderId="124" xfId="0" applyFont="1" applyFill="1" applyBorder="1" applyAlignment="1">
      <alignment horizontal="center" vertical="center"/>
    </xf>
    <xf numFmtId="0" fontId="94" fillId="14" borderId="19" xfId="0" applyFont="1" applyFill="1" applyBorder="1" applyAlignment="1">
      <alignment horizontal="center" vertical="center"/>
    </xf>
    <xf numFmtId="0" fontId="94" fillId="14" borderId="20" xfId="0" applyFont="1" applyFill="1" applyBorder="1" applyAlignment="1">
      <alignment horizontal="center" vertical="center"/>
    </xf>
    <xf numFmtId="0" fontId="86" fillId="9" borderId="45" xfId="0" applyFont="1" applyFill="1" applyBorder="1" applyAlignment="1">
      <alignment horizontal="right"/>
    </xf>
    <xf numFmtId="0" fontId="86" fillId="9" borderId="46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35451"/>
      <color rgb="FFD9EAD3"/>
      <color rgb="FFFDF669"/>
      <color rgb="FFB1A0C7"/>
      <color rgb="FFEAD1DC"/>
      <color rgb="FFFFCC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219075</xdr:colOff>
      <xdr:row>0</xdr:row>
      <xdr:rowOff>76200</xdr:rowOff>
    </xdr:from>
    <xdr:ext cx="1390650" cy="6191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0</xdr:row>
      <xdr:rowOff>19050</xdr:rowOff>
    </xdr:from>
    <xdr:ext cx="1485900" cy="7143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tretch>
          <a:fillRect/>
        </a:stretch>
      </xdr:blipFill>
      <xdr:spPr>
        <a:xfrm>
          <a:off x="2952750" y="19050"/>
          <a:ext cx="14859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247650</xdr:colOff>
      <xdr:row>0</xdr:row>
      <xdr:rowOff>57150</xdr:rowOff>
    </xdr:from>
    <xdr:ext cx="1390650" cy="619125"/>
    <xdr:pic>
      <xdr:nvPicPr>
        <xdr:cNvPr id="6" name="image1.jpg">
          <a:extLst>
            <a:ext uri="{FF2B5EF4-FFF2-40B4-BE49-F238E27FC236}">
              <a16:creationId xmlns:a16="http://schemas.microsoft.com/office/drawing/2014/main" id="{910DB433-198D-4A39-BDAB-E7CCBC1058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53125" y="57150"/>
          <a:ext cx="1390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0</xdr:row>
      <xdr:rowOff>0</xdr:rowOff>
    </xdr:from>
    <xdr:ext cx="1485900" cy="714375"/>
    <xdr:pic>
      <xdr:nvPicPr>
        <xdr:cNvPr id="7" name="image2.jpg">
          <a:extLst>
            <a:ext uri="{FF2B5EF4-FFF2-40B4-BE49-F238E27FC236}">
              <a16:creationId xmlns:a16="http://schemas.microsoft.com/office/drawing/2014/main" id="{227433EF-565A-4061-8DA5-49572214B8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tretch>
          <a:fillRect/>
        </a:stretch>
      </xdr:blipFill>
      <xdr:spPr>
        <a:xfrm>
          <a:off x="7772400" y="0"/>
          <a:ext cx="1485900" cy="7143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123824</xdr:rowOff>
    </xdr:from>
    <xdr:ext cx="1619250" cy="771525"/>
    <xdr:pic>
      <xdr:nvPicPr>
        <xdr:cNvPr id="2" name="image6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5275" y="123824"/>
          <a:ext cx="1619250" cy="7715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41868</xdr:colOff>
      <xdr:row>0</xdr:row>
      <xdr:rowOff>37158</xdr:rowOff>
    </xdr:from>
    <xdr:ext cx="2103874" cy="873473"/>
    <xdr:pic>
      <xdr:nvPicPr>
        <xdr:cNvPr id="2" name="image4.jp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BF8"/>
            </a:clrFrom>
            <a:clrTo>
              <a:srgbClr val="FFFBF8">
                <a:alpha val="0"/>
              </a:srgbClr>
            </a:clrTo>
          </a:clrChange>
        </a:blip>
        <a:stretch>
          <a:fillRect/>
        </a:stretch>
      </xdr:blipFill>
      <xdr:spPr>
        <a:xfrm>
          <a:off x="41868" y="37158"/>
          <a:ext cx="2103874" cy="873473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66675</xdr:rowOff>
    </xdr:from>
    <xdr:ext cx="1924050" cy="676275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66675"/>
          <a:ext cx="192405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193301</xdr:colOff>
      <xdr:row>0</xdr:row>
      <xdr:rowOff>43142</xdr:rowOff>
    </xdr:from>
    <xdr:ext cx="680757" cy="718857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3301" y="43142"/>
          <a:ext cx="680757" cy="718857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2419350" cy="466725"/>
    <xdr:pic>
      <xdr:nvPicPr>
        <xdr:cNvPr id="2" name="image5.jp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57150</xdr:rowOff>
    </xdr:from>
    <xdr:ext cx="2486024" cy="762000"/>
    <xdr:pic>
      <xdr:nvPicPr>
        <xdr:cNvPr id="2" name="image8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33375" y="57150"/>
          <a:ext cx="2486024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7"/>
  <sheetViews>
    <sheetView tabSelected="1" zoomScaleNormal="100" zoomScaleSheetLayoutView="115" workbookViewId="0">
      <selection activeCell="A29" sqref="A1:XFD1048576"/>
    </sheetView>
  </sheetViews>
  <sheetFormatPr defaultColWidth="14.42578125" defaultRowHeight="20.100000000000001" customHeight="1" x14ac:dyDescent="0.2"/>
  <cols>
    <col min="1" max="1" width="0.5703125" customWidth="1"/>
    <col min="2" max="2" width="5.5703125" customWidth="1"/>
    <col min="3" max="3" width="29.42578125" customWidth="1"/>
    <col min="4" max="4" width="26.5703125" customWidth="1"/>
    <col min="5" max="5" width="8" customWidth="1"/>
    <col min="6" max="6" width="2.5703125" customWidth="1"/>
    <col min="7" max="7" width="6" customWidth="1"/>
    <col min="8" max="8" width="29.42578125" customWidth="1"/>
    <col min="9" max="9" width="26.5703125" customWidth="1"/>
    <col min="10" max="10" width="4.85546875" customWidth="1"/>
    <col min="11" max="27" width="8" customWidth="1"/>
  </cols>
  <sheetData>
    <row r="1" spans="1:12" ht="20.100000000000001" customHeight="1" x14ac:dyDescent="0.55000000000000004">
      <c r="A1" s="1"/>
      <c r="B1" s="348"/>
      <c r="C1" s="85"/>
      <c r="D1" s="358"/>
      <c r="E1" s="355"/>
      <c r="F1" s="2"/>
      <c r="G1" s="353"/>
      <c r="H1" s="354"/>
      <c r="I1" s="354"/>
      <c r="J1" s="355"/>
      <c r="K1" s="2"/>
      <c r="L1" s="2"/>
    </row>
    <row r="2" spans="1:12" ht="20.100000000000001" customHeight="1" x14ac:dyDescent="0.55000000000000004">
      <c r="A2" s="1"/>
      <c r="B2" s="58"/>
      <c r="C2" s="19"/>
      <c r="D2" s="318"/>
      <c r="E2" s="357"/>
      <c r="F2" s="2"/>
      <c r="G2" s="356"/>
      <c r="H2" s="319"/>
      <c r="I2" s="319"/>
      <c r="J2" s="357"/>
      <c r="K2" s="2"/>
      <c r="L2" s="2"/>
    </row>
    <row r="3" spans="1:12" ht="20.100000000000001" customHeight="1" x14ac:dyDescent="0.2">
      <c r="B3" s="58"/>
      <c r="C3" s="319"/>
      <c r="D3" s="319"/>
      <c r="E3" s="357"/>
      <c r="F3" s="2"/>
      <c r="G3" s="356"/>
      <c r="H3" s="319"/>
      <c r="I3" s="319"/>
      <c r="J3" s="357"/>
      <c r="K3" s="2"/>
      <c r="L3" s="2"/>
    </row>
    <row r="4" spans="1:12" ht="20.100000000000001" customHeight="1" x14ac:dyDescent="0.2">
      <c r="B4" s="58"/>
      <c r="C4" s="520" t="s">
        <v>169</v>
      </c>
      <c r="D4" s="521"/>
      <c r="E4" s="349"/>
      <c r="G4" s="58"/>
      <c r="H4" s="520" t="s">
        <v>143</v>
      </c>
      <c r="I4" s="521"/>
      <c r="J4" s="349"/>
    </row>
    <row r="5" spans="1:12" ht="20.100000000000001" customHeight="1" x14ac:dyDescent="0.2">
      <c r="B5" s="58"/>
      <c r="C5" s="522"/>
      <c r="D5" s="523"/>
      <c r="E5" s="349"/>
      <c r="G5" s="58"/>
      <c r="H5" s="522"/>
      <c r="I5" s="523"/>
      <c r="J5" s="349"/>
    </row>
    <row r="6" spans="1:12" ht="20.100000000000001" customHeight="1" x14ac:dyDescent="0.25">
      <c r="B6" s="58"/>
      <c r="C6" s="391" t="s">
        <v>131</v>
      </c>
      <c r="D6" s="392"/>
      <c r="E6" s="349"/>
      <c r="G6" s="58"/>
      <c r="H6" s="391" t="s">
        <v>131</v>
      </c>
      <c r="I6" s="392"/>
      <c r="J6" s="349"/>
    </row>
    <row r="7" spans="1:12" ht="20.100000000000001" customHeight="1" x14ac:dyDescent="0.25">
      <c r="B7" s="58"/>
      <c r="C7" s="3" t="s">
        <v>132</v>
      </c>
      <c r="D7" s="323"/>
      <c r="E7" s="349"/>
      <c r="G7" s="58"/>
      <c r="H7" s="3" t="s">
        <v>132</v>
      </c>
      <c r="I7" s="323"/>
      <c r="J7" s="349"/>
    </row>
    <row r="8" spans="1:12" ht="20.100000000000001" customHeight="1" x14ac:dyDescent="0.2">
      <c r="B8" s="58"/>
      <c r="C8" s="320" t="s">
        <v>122</v>
      </c>
      <c r="D8" s="321">
        <f>Puggles!H7</f>
        <v>0</v>
      </c>
      <c r="E8" s="349"/>
      <c r="G8" s="58"/>
      <c r="H8" s="344" t="s">
        <v>122</v>
      </c>
      <c r="I8" s="321">
        <f>Puggles!H7</f>
        <v>0</v>
      </c>
      <c r="J8" s="349"/>
    </row>
    <row r="9" spans="1:12" ht="20.100000000000001" customHeight="1" x14ac:dyDescent="0.2">
      <c r="B9" s="58"/>
      <c r="C9" s="320" t="s">
        <v>123</v>
      </c>
      <c r="D9" s="321">
        <f>Puggles!H10</f>
        <v>0</v>
      </c>
      <c r="E9" s="349"/>
      <c r="G9" s="58"/>
      <c r="H9" s="320" t="s">
        <v>123</v>
      </c>
      <c r="I9" s="321">
        <f>Puggles!H10</f>
        <v>0</v>
      </c>
      <c r="J9" s="349"/>
    </row>
    <row r="10" spans="1:12" ht="20.100000000000001" customHeight="1" x14ac:dyDescent="0.2">
      <c r="B10" s="58"/>
      <c r="C10" s="320"/>
      <c r="D10" s="321"/>
      <c r="E10" s="349"/>
      <c r="G10" s="58"/>
      <c r="H10" s="320"/>
      <c r="I10" s="321"/>
      <c r="J10" s="349"/>
    </row>
    <row r="11" spans="1:12" ht="20.100000000000001" customHeight="1" x14ac:dyDescent="0.25">
      <c r="B11" s="58"/>
      <c r="C11" s="388" t="s">
        <v>135</v>
      </c>
      <c r="D11" s="323"/>
      <c r="E11" s="349"/>
      <c r="G11" s="58"/>
      <c r="H11" s="388" t="s">
        <v>135</v>
      </c>
      <c r="I11" s="323"/>
      <c r="J11" s="349"/>
    </row>
    <row r="12" spans="1:12" ht="20.100000000000001" customHeight="1" x14ac:dyDescent="0.2">
      <c r="B12" s="58"/>
      <c r="C12" s="320" t="s">
        <v>124</v>
      </c>
      <c r="D12" s="321">
        <f>Cubbies!K15</f>
        <v>0</v>
      </c>
      <c r="E12" s="349"/>
      <c r="G12" s="58"/>
      <c r="H12" s="320" t="s">
        <v>124</v>
      </c>
      <c r="I12" s="321">
        <f>Cubbies!K15</f>
        <v>0</v>
      </c>
      <c r="J12" s="349"/>
    </row>
    <row r="13" spans="1:12" ht="20.100000000000001" customHeight="1" x14ac:dyDescent="0.2">
      <c r="B13" s="58"/>
      <c r="C13" s="320" t="s">
        <v>126</v>
      </c>
      <c r="D13" s="321">
        <f>Cubbies!K23</f>
        <v>0</v>
      </c>
      <c r="E13" s="349"/>
      <c r="G13" s="58"/>
      <c r="H13" s="320" t="s">
        <v>125</v>
      </c>
      <c r="I13" s="321">
        <f>Cubbies!K17</f>
        <v>0</v>
      </c>
      <c r="J13" s="349"/>
    </row>
    <row r="14" spans="1:12" ht="20.100000000000001" customHeight="1" x14ac:dyDescent="0.2">
      <c r="B14" s="58"/>
      <c r="C14" s="322"/>
      <c r="D14" s="321"/>
      <c r="E14" s="349"/>
      <c r="G14" s="58"/>
      <c r="H14" s="345" t="s">
        <v>126</v>
      </c>
      <c r="I14" s="321">
        <f>Cubbies!K23</f>
        <v>0</v>
      </c>
      <c r="J14" s="349"/>
    </row>
    <row r="15" spans="1:12" ht="20.100000000000001" customHeight="1" x14ac:dyDescent="0.25">
      <c r="B15" s="58"/>
      <c r="C15" s="386" t="s">
        <v>133</v>
      </c>
      <c r="D15" s="321"/>
      <c r="E15" s="349"/>
      <c r="G15" s="58"/>
      <c r="H15" s="346"/>
      <c r="I15" s="347"/>
      <c r="J15" s="349"/>
    </row>
    <row r="16" spans="1:12" ht="20.100000000000001" customHeight="1" x14ac:dyDescent="0.25">
      <c r="B16" s="58"/>
      <c r="C16" s="320" t="s">
        <v>127</v>
      </c>
      <c r="D16" s="321">
        <f>Sparks!O17</f>
        <v>0</v>
      </c>
      <c r="E16" s="349"/>
      <c r="G16" s="58"/>
      <c r="H16" s="387" t="s">
        <v>133</v>
      </c>
      <c r="I16" s="321"/>
      <c r="J16" s="349"/>
    </row>
    <row r="17" spans="2:10" ht="20.100000000000001" customHeight="1" x14ac:dyDescent="0.2">
      <c r="B17" s="58"/>
      <c r="C17" s="320" t="s">
        <v>128</v>
      </c>
      <c r="D17" s="321">
        <f>Sparks!O28</f>
        <v>0</v>
      </c>
      <c r="E17" s="349"/>
      <c r="G17" s="58"/>
      <c r="H17" s="320" t="s">
        <v>127</v>
      </c>
      <c r="I17" s="321">
        <f>Sparks!O17</f>
        <v>0</v>
      </c>
      <c r="J17" s="349"/>
    </row>
    <row r="18" spans="2:10" ht="20.100000000000001" customHeight="1" x14ac:dyDescent="0.2">
      <c r="B18" s="58"/>
      <c r="C18" s="320"/>
      <c r="D18" s="321"/>
      <c r="E18" s="349"/>
      <c r="G18" s="58"/>
      <c r="H18" s="320" t="s">
        <v>144</v>
      </c>
      <c r="I18" s="321">
        <f>Sparks!O19</f>
        <v>0</v>
      </c>
      <c r="J18" s="349"/>
    </row>
    <row r="19" spans="2:10" ht="20.100000000000001" customHeight="1" x14ac:dyDescent="0.25">
      <c r="B19" s="58"/>
      <c r="C19" s="385" t="s">
        <v>134</v>
      </c>
      <c r="D19" s="321"/>
      <c r="E19" s="349"/>
      <c r="G19" s="58"/>
      <c r="H19" s="320" t="s">
        <v>145</v>
      </c>
      <c r="I19" s="321">
        <f>Sparks!O21</f>
        <v>0</v>
      </c>
      <c r="J19" s="349"/>
    </row>
    <row r="20" spans="2:10" ht="20.100000000000001" customHeight="1" x14ac:dyDescent="0.2">
      <c r="B20" s="58"/>
      <c r="C20" s="320" t="s">
        <v>129</v>
      </c>
      <c r="D20" s="321">
        <f>'T&amp;T'!S25</f>
        <v>0</v>
      </c>
      <c r="E20" s="349"/>
      <c r="G20" s="58"/>
      <c r="H20" s="344" t="s">
        <v>162</v>
      </c>
      <c r="I20" s="321">
        <f>Sparks!O24</f>
        <v>0</v>
      </c>
      <c r="J20" s="349"/>
    </row>
    <row r="21" spans="2:10" ht="20.100000000000001" customHeight="1" x14ac:dyDescent="0.2">
      <c r="B21" s="58"/>
      <c r="C21" s="320" t="s">
        <v>130</v>
      </c>
      <c r="D21" s="321">
        <f>'T&amp;T'!S33</f>
        <v>0</v>
      </c>
      <c r="E21" s="349"/>
      <c r="G21" s="58"/>
      <c r="H21" s="320" t="s">
        <v>128</v>
      </c>
      <c r="I21" s="321">
        <f>Sparks!O28</f>
        <v>0</v>
      </c>
      <c r="J21" s="349"/>
    </row>
    <row r="22" spans="2:10" ht="20.100000000000001" customHeight="1" x14ac:dyDescent="0.2">
      <c r="B22" s="58"/>
      <c r="C22" s="320"/>
      <c r="D22" s="321"/>
      <c r="E22" s="349"/>
      <c r="G22" s="58"/>
      <c r="H22" s="320"/>
      <c r="I22" s="321"/>
      <c r="J22" s="349"/>
    </row>
    <row r="23" spans="2:10" ht="20.100000000000001" customHeight="1" x14ac:dyDescent="0.25">
      <c r="B23" s="58"/>
      <c r="C23" s="384" t="s">
        <v>137</v>
      </c>
      <c r="D23" s="321"/>
      <c r="E23" s="349"/>
      <c r="G23" s="58"/>
      <c r="H23" s="385" t="s">
        <v>134</v>
      </c>
      <c r="I23" s="321"/>
      <c r="J23" s="349"/>
    </row>
    <row r="24" spans="2:10" ht="20.100000000000001" customHeight="1" x14ac:dyDescent="0.2">
      <c r="B24" s="58"/>
      <c r="C24" s="320" t="s">
        <v>138</v>
      </c>
      <c r="D24" s="321">
        <f>Trek!N9</f>
        <v>0</v>
      </c>
      <c r="E24" s="349"/>
      <c r="G24" s="58"/>
      <c r="H24" s="320" t="s">
        <v>129</v>
      </c>
      <c r="I24" s="321">
        <f>'T&amp;T'!S25</f>
        <v>0</v>
      </c>
      <c r="J24" s="349"/>
    </row>
    <row r="25" spans="2:10" ht="20.100000000000001" customHeight="1" x14ac:dyDescent="0.2">
      <c r="B25" s="58"/>
      <c r="C25" s="320" t="s">
        <v>139</v>
      </c>
      <c r="D25" s="321">
        <f>Trek!N19</f>
        <v>0</v>
      </c>
      <c r="E25" s="349"/>
      <c r="G25" s="58"/>
      <c r="H25" s="320" t="s">
        <v>146</v>
      </c>
      <c r="I25" s="321">
        <f>'T&amp;T'!S26</f>
        <v>0</v>
      </c>
      <c r="J25" s="349"/>
    </row>
    <row r="26" spans="2:10" ht="20.100000000000001" customHeight="1" x14ac:dyDescent="0.2">
      <c r="B26" s="58"/>
      <c r="C26" s="322"/>
      <c r="D26" s="321"/>
      <c r="E26" s="349"/>
      <c r="G26" s="58"/>
      <c r="H26" s="320" t="s">
        <v>147</v>
      </c>
      <c r="I26" s="321">
        <f>'T&amp;T'!S27</f>
        <v>0</v>
      </c>
      <c r="J26" s="349"/>
    </row>
    <row r="27" spans="2:10" ht="20.100000000000001" customHeight="1" x14ac:dyDescent="0.25">
      <c r="B27" s="58"/>
      <c r="C27" s="4" t="s">
        <v>136</v>
      </c>
      <c r="D27" s="321"/>
      <c r="E27" s="349"/>
      <c r="G27" s="58"/>
      <c r="H27" s="320" t="s">
        <v>150</v>
      </c>
      <c r="I27" s="321">
        <f>'T&amp;T'!S28</f>
        <v>0</v>
      </c>
      <c r="J27" s="349"/>
    </row>
    <row r="28" spans="2:10" ht="20.100000000000001" customHeight="1" x14ac:dyDescent="0.2">
      <c r="B28" s="58"/>
      <c r="C28" s="320" t="s">
        <v>140</v>
      </c>
      <c r="D28" s="321">
        <f>Journey!S17</f>
        <v>0</v>
      </c>
      <c r="E28" s="349"/>
      <c r="G28" s="58"/>
      <c r="H28" s="344" t="s">
        <v>163</v>
      </c>
      <c r="I28" s="321">
        <f>'T&amp;T'!S30</f>
        <v>0</v>
      </c>
      <c r="J28" s="349"/>
    </row>
    <row r="29" spans="2:10" ht="20.100000000000001" customHeight="1" x14ac:dyDescent="0.2">
      <c r="B29" s="58"/>
      <c r="C29" s="320" t="s">
        <v>141</v>
      </c>
      <c r="D29" s="321">
        <f>Journey!S28</f>
        <v>0</v>
      </c>
      <c r="E29" s="349"/>
      <c r="G29" s="58"/>
      <c r="H29" s="320" t="s">
        <v>130</v>
      </c>
      <c r="I29" s="321">
        <f>'T&amp;T'!S33</f>
        <v>0</v>
      </c>
      <c r="J29" s="349"/>
    </row>
    <row r="30" spans="2:10" ht="20.100000000000001" customHeight="1" x14ac:dyDescent="0.2">
      <c r="B30" s="58"/>
      <c r="C30" s="320"/>
      <c r="D30" s="321"/>
      <c r="E30" s="349"/>
      <c r="G30" s="58"/>
      <c r="H30" s="320"/>
      <c r="I30" s="321"/>
      <c r="J30" s="349"/>
    </row>
    <row r="31" spans="2:10" ht="20.100000000000001" customHeight="1" x14ac:dyDescent="0.25">
      <c r="B31" s="58"/>
      <c r="C31" s="393" t="s">
        <v>214</v>
      </c>
      <c r="D31" s="321"/>
      <c r="E31" s="349"/>
      <c r="G31" s="58"/>
      <c r="H31" s="384" t="s">
        <v>137</v>
      </c>
      <c r="I31" s="321"/>
      <c r="J31" s="349"/>
    </row>
    <row r="32" spans="2:10" ht="20.100000000000001" customHeight="1" x14ac:dyDescent="0.2">
      <c r="B32" s="58"/>
      <c r="C32" s="320" t="s">
        <v>231</v>
      </c>
      <c r="D32" s="321">
        <v>158.94999999999999</v>
      </c>
      <c r="E32" s="349"/>
      <c r="G32" s="58"/>
      <c r="H32" s="320" t="s">
        <v>138</v>
      </c>
      <c r="I32" s="321">
        <f>Trek!N9</f>
        <v>0</v>
      </c>
      <c r="J32" s="349"/>
    </row>
    <row r="33" spans="2:10" ht="20.100000000000001" customHeight="1" x14ac:dyDescent="0.2">
      <c r="B33" s="58"/>
      <c r="C33" s="320" t="s">
        <v>215</v>
      </c>
      <c r="D33" s="321">
        <v>42.96</v>
      </c>
      <c r="E33" s="349"/>
      <c r="G33" s="58"/>
      <c r="H33" s="320" t="s">
        <v>148</v>
      </c>
      <c r="I33" s="321">
        <f>Trek!N11</f>
        <v>0</v>
      </c>
      <c r="J33" s="349"/>
    </row>
    <row r="34" spans="2:10" ht="20.100000000000001" customHeight="1" x14ac:dyDescent="0.2">
      <c r="B34" s="58"/>
      <c r="C34" s="320"/>
      <c r="D34" s="324"/>
      <c r="E34" s="349"/>
      <c r="G34" s="58"/>
      <c r="H34" s="320" t="s">
        <v>149</v>
      </c>
      <c r="I34" s="321">
        <f>Trek!N14</f>
        <v>0</v>
      </c>
      <c r="J34" s="349"/>
    </row>
    <row r="35" spans="2:10" ht="20.100000000000001" customHeight="1" x14ac:dyDescent="0.25">
      <c r="B35" s="58"/>
      <c r="C35" s="389" t="s">
        <v>142</v>
      </c>
      <c r="D35" s="390">
        <f>SUM(D8:D34)</f>
        <v>201.91</v>
      </c>
      <c r="E35" s="349"/>
      <c r="G35" s="58"/>
      <c r="H35" s="320" t="s">
        <v>139</v>
      </c>
      <c r="I35" s="321">
        <f>Trek!N19</f>
        <v>0</v>
      </c>
      <c r="J35" s="349"/>
    </row>
    <row r="36" spans="2:10" ht="20.100000000000001" customHeight="1" thickBot="1" x14ac:dyDescent="0.25">
      <c r="B36" s="350"/>
      <c r="C36" s="351"/>
      <c r="D36" s="351"/>
      <c r="E36" s="352"/>
      <c r="G36" s="58"/>
      <c r="H36" s="322"/>
      <c r="I36" s="321"/>
      <c r="J36" s="349"/>
    </row>
    <row r="37" spans="2:10" ht="20.100000000000001" customHeight="1" x14ac:dyDescent="0.25">
      <c r="G37" s="58"/>
      <c r="H37" s="4" t="s">
        <v>136</v>
      </c>
      <c r="I37" s="321"/>
      <c r="J37" s="349"/>
    </row>
    <row r="38" spans="2:10" ht="20.100000000000001" customHeight="1" x14ac:dyDescent="0.2">
      <c r="G38" s="58"/>
      <c r="H38" s="320" t="s">
        <v>140</v>
      </c>
      <c r="I38" s="321">
        <f>Journey!S17</f>
        <v>0</v>
      </c>
      <c r="J38" s="349"/>
    </row>
    <row r="39" spans="2:10" ht="20.100000000000001" customHeight="1" x14ac:dyDescent="0.2">
      <c r="G39" s="58"/>
      <c r="H39" s="320" t="s">
        <v>151</v>
      </c>
      <c r="I39" s="321">
        <f>Journey!S19</f>
        <v>0</v>
      </c>
      <c r="J39" s="349"/>
    </row>
    <row r="40" spans="2:10" ht="20.100000000000001" customHeight="1" x14ac:dyDescent="0.2">
      <c r="G40" s="58"/>
      <c r="H40" s="320" t="s">
        <v>152</v>
      </c>
      <c r="I40" s="321">
        <f>Journey!S21</f>
        <v>0</v>
      </c>
      <c r="J40" s="349"/>
    </row>
    <row r="41" spans="2:10" ht="20.100000000000001" customHeight="1" x14ac:dyDescent="0.2">
      <c r="G41" s="58"/>
      <c r="H41" s="320" t="s">
        <v>153</v>
      </c>
      <c r="I41" s="321">
        <f>Journey!S23</f>
        <v>0</v>
      </c>
      <c r="J41" s="349"/>
    </row>
    <row r="42" spans="2:10" ht="20.100000000000001" customHeight="1" x14ac:dyDescent="0.2">
      <c r="G42" s="58"/>
      <c r="H42" s="320" t="s">
        <v>141</v>
      </c>
      <c r="I42" s="321">
        <f>Journey!S28</f>
        <v>0</v>
      </c>
      <c r="J42" s="349"/>
    </row>
    <row r="43" spans="2:10" ht="20.100000000000001" customHeight="1" x14ac:dyDescent="0.2">
      <c r="G43" s="58"/>
      <c r="H43" s="320"/>
      <c r="I43" s="324"/>
      <c r="J43" s="349"/>
    </row>
    <row r="44" spans="2:10" ht="20.100000000000001" customHeight="1" x14ac:dyDescent="0.25">
      <c r="G44" s="58"/>
      <c r="H44" s="389" t="s">
        <v>142</v>
      </c>
      <c r="I44" s="390">
        <f>SUM(I38:I42,I32:I35,I24:I29,I17:I21,I12:I14,I8:I9)</f>
        <v>0</v>
      </c>
      <c r="J44" s="349"/>
    </row>
    <row r="45" spans="2:10" ht="20.100000000000001" customHeight="1" x14ac:dyDescent="0.2">
      <c r="G45" s="58"/>
      <c r="H45" s="19"/>
      <c r="I45" s="19"/>
      <c r="J45" s="349"/>
    </row>
    <row r="46" spans="2:10" ht="20.100000000000001" customHeight="1" x14ac:dyDescent="0.2">
      <c r="G46" s="58"/>
      <c r="H46" s="343" t="s">
        <v>154</v>
      </c>
      <c r="I46" s="19"/>
      <c r="J46" s="349"/>
    </row>
    <row r="47" spans="2:10" ht="20.100000000000001" customHeight="1" thickBot="1" x14ac:dyDescent="0.25">
      <c r="G47" s="350"/>
      <c r="H47" s="351"/>
      <c r="I47" s="351"/>
      <c r="J47" s="352"/>
    </row>
  </sheetData>
  <sheetProtection algorithmName="SHA-512" hashValue="qCIXQjgRAMqMa5yegG4mdFPZTIsLMiYFbuFtN/NOb4q+t4NWdcoUpKI3I53kKalADhoSgleX2MP8J086/629xQ==" saltValue="ZV1qxhIl/REKYGNcovT+/A==" spinCount="100000" sheet="1" objects="1" scenarios="1"/>
  <mergeCells count="4">
    <mergeCell ref="C4:D4"/>
    <mergeCell ref="C5:D5"/>
    <mergeCell ref="H4:I4"/>
    <mergeCell ref="H5:I5"/>
  </mergeCells>
  <pageMargins left="0.7" right="0.7" top="0.75" bottom="0.75" header="0" footer="0"/>
  <pageSetup scale="5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98"/>
  <sheetViews>
    <sheetView topLeftCell="A6" zoomScale="86" zoomScaleNormal="86" zoomScaleSheetLayoutView="130" workbookViewId="0">
      <selection activeCell="G26" activeCellId="3" sqref="G20 G21 G27 G26"/>
    </sheetView>
  </sheetViews>
  <sheetFormatPr defaultColWidth="14.42578125" defaultRowHeight="15" customHeight="1" x14ac:dyDescent="0.2"/>
  <cols>
    <col min="1" max="1" width="31.7109375" style="17" customWidth="1"/>
    <col min="2" max="2" width="10.42578125" style="17" customWidth="1"/>
    <col min="3" max="3" width="3.28515625" style="17" customWidth="1"/>
    <col min="4" max="4" width="1.42578125" style="17" customWidth="1"/>
    <col min="5" max="5" width="2.5703125" style="17" customWidth="1"/>
    <col min="6" max="6" width="23.85546875" style="17" customWidth="1"/>
    <col min="7" max="7" width="10.42578125" style="17" customWidth="1"/>
    <col min="8" max="8" width="4.5703125" style="17" customWidth="1"/>
    <col min="9" max="9" width="7.42578125" style="17" customWidth="1"/>
    <col min="10" max="10" width="2.5703125" style="17" customWidth="1"/>
    <col min="11" max="11" width="5.85546875" style="17" customWidth="1"/>
    <col min="12" max="26" width="8" style="17" customWidth="1"/>
    <col min="27" max="16384" width="14.42578125" style="17"/>
  </cols>
  <sheetData>
    <row r="1" spans="1:11" ht="12.75" customHeight="1" thickTop="1" x14ac:dyDescent="0.2">
      <c r="A1" s="412"/>
      <c r="B1" s="413"/>
      <c r="C1" s="413"/>
      <c r="D1" s="413"/>
      <c r="E1" s="414"/>
      <c r="F1" s="413"/>
      <c r="G1" s="413"/>
      <c r="H1" s="414"/>
      <c r="I1" s="414"/>
      <c r="J1" s="414"/>
      <c r="K1" s="415"/>
    </row>
    <row r="2" spans="1:11" ht="30" customHeight="1" x14ac:dyDescent="0.2">
      <c r="A2" s="416"/>
      <c r="B2" s="534" t="s">
        <v>4</v>
      </c>
      <c r="C2" s="534"/>
      <c r="D2" s="534"/>
      <c r="E2" s="534"/>
      <c r="F2" s="534"/>
      <c r="G2" s="534"/>
      <c r="H2" s="534"/>
      <c r="I2" s="19"/>
      <c r="J2" s="19"/>
      <c r="K2" s="403"/>
    </row>
    <row r="3" spans="1:11" ht="30" customHeight="1" x14ac:dyDescent="0.2">
      <c r="A3" s="416"/>
      <c r="B3" s="534" t="s">
        <v>5</v>
      </c>
      <c r="C3" s="534"/>
      <c r="D3" s="534"/>
      <c r="E3" s="534"/>
      <c r="F3" s="534"/>
      <c r="G3" s="534"/>
      <c r="H3" s="534"/>
      <c r="I3" s="19"/>
      <c r="J3" s="19"/>
      <c r="K3" s="403"/>
    </row>
    <row r="4" spans="1:11" ht="12.75" customHeight="1" x14ac:dyDescent="0.2">
      <c r="A4" s="552" t="s">
        <v>6</v>
      </c>
      <c r="B4" s="154"/>
      <c r="C4" s="155"/>
      <c r="D4" s="155"/>
      <c r="E4" s="19"/>
      <c r="F4" s="19"/>
      <c r="G4" s="19"/>
      <c r="H4" s="19"/>
      <c r="I4" s="19"/>
      <c r="J4" s="153"/>
      <c r="K4" s="417"/>
    </row>
    <row r="5" spans="1:11" ht="6.75" customHeight="1" thickBot="1" x14ac:dyDescent="0.25">
      <c r="A5" s="553"/>
      <c r="B5" s="154"/>
      <c r="C5" s="155"/>
      <c r="D5" s="155"/>
      <c r="E5" s="19"/>
      <c r="F5" s="19"/>
      <c r="G5" s="19"/>
      <c r="H5" s="19"/>
      <c r="I5" s="152"/>
      <c r="J5" s="153"/>
      <c r="K5" s="417"/>
    </row>
    <row r="6" spans="1:11" ht="12.75" customHeight="1" thickBot="1" x14ac:dyDescent="0.25">
      <c r="A6" s="546" t="s">
        <v>7</v>
      </c>
      <c r="B6" s="547"/>
      <c r="C6" s="548"/>
      <c r="D6" s="53"/>
      <c r="E6" s="73"/>
      <c r="F6" s="74"/>
      <c r="G6" s="74"/>
      <c r="H6" s="74"/>
      <c r="I6" s="74"/>
      <c r="J6" s="75"/>
      <c r="K6" s="417"/>
    </row>
    <row r="7" spans="1:11" ht="12.75" customHeight="1" thickTop="1" x14ac:dyDescent="0.2">
      <c r="A7" s="549"/>
      <c r="B7" s="550"/>
      <c r="C7" s="551"/>
      <c r="D7" s="53"/>
      <c r="E7" s="76"/>
      <c r="F7" s="565" t="s">
        <v>155</v>
      </c>
      <c r="G7" s="566"/>
      <c r="H7" s="575">
        <f>B14*G20</f>
        <v>0</v>
      </c>
      <c r="I7" s="576"/>
      <c r="J7" s="77"/>
      <c r="K7" s="417"/>
    </row>
    <row r="8" spans="1:11" ht="12.75" customHeight="1" x14ac:dyDescent="0.2">
      <c r="A8" s="418"/>
      <c r="B8" s="49"/>
      <c r="C8" s="65"/>
      <c r="D8" s="53"/>
      <c r="E8" s="76"/>
      <c r="F8" s="567"/>
      <c r="G8" s="568"/>
      <c r="H8" s="526"/>
      <c r="I8" s="527"/>
      <c r="J8" s="78"/>
      <c r="K8" s="403"/>
    </row>
    <row r="9" spans="1:11" ht="12.75" customHeight="1" x14ac:dyDescent="0.2">
      <c r="A9" s="419" t="s">
        <v>9</v>
      </c>
      <c r="B9" s="144">
        <v>0.9</v>
      </c>
      <c r="C9" s="65"/>
      <c r="D9" s="54"/>
      <c r="E9" s="76"/>
      <c r="F9" s="569"/>
      <c r="G9" s="570"/>
      <c r="H9" s="577"/>
      <c r="I9" s="578"/>
      <c r="J9" s="78"/>
      <c r="K9" s="403"/>
    </row>
    <row r="10" spans="1:11" ht="12.75" customHeight="1" x14ac:dyDescent="0.2">
      <c r="A10" s="420" t="s">
        <v>11</v>
      </c>
      <c r="B10" s="20">
        <v>3.99</v>
      </c>
      <c r="C10" s="66"/>
      <c r="D10" s="54"/>
      <c r="E10" s="76"/>
      <c r="F10" s="571" t="s">
        <v>156</v>
      </c>
      <c r="G10" s="572"/>
      <c r="H10" s="524">
        <f>SUM(I25,I26,I27)</f>
        <v>0</v>
      </c>
      <c r="I10" s="525"/>
      <c r="J10" s="78"/>
      <c r="K10" s="403"/>
    </row>
    <row r="11" spans="1:11" ht="12.75" customHeight="1" x14ac:dyDescent="0.2">
      <c r="A11" s="420" t="s">
        <v>12</v>
      </c>
      <c r="B11" s="20">
        <v>14.99</v>
      </c>
      <c r="C11" s="66"/>
      <c r="D11" s="54"/>
      <c r="E11" s="76"/>
      <c r="F11" s="567"/>
      <c r="G11" s="568"/>
      <c r="H11" s="526"/>
      <c r="I11" s="527"/>
      <c r="J11" s="78"/>
      <c r="K11" s="403"/>
    </row>
    <row r="12" spans="1:11" ht="15.75" customHeight="1" thickBot="1" x14ac:dyDescent="0.25">
      <c r="A12" s="420" t="s">
        <v>13</v>
      </c>
      <c r="B12" s="20">
        <v>12.99</v>
      </c>
      <c r="C12" s="66"/>
      <c r="D12" s="54"/>
      <c r="E12" s="76"/>
      <c r="F12" s="573"/>
      <c r="G12" s="574"/>
      <c r="H12" s="528"/>
      <c r="I12" s="529"/>
      <c r="J12" s="78"/>
      <c r="K12" s="403"/>
    </row>
    <row r="13" spans="1:11" ht="20.25" customHeight="1" thickTop="1" x14ac:dyDescent="0.2">
      <c r="A13" s="420" t="s">
        <v>14</v>
      </c>
      <c r="B13" s="20">
        <v>0.8</v>
      </c>
      <c r="C13" s="66"/>
      <c r="D13" s="54"/>
      <c r="E13" s="76"/>
      <c r="F13" s="537" t="s">
        <v>185</v>
      </c>
      <c r="G13" s="538"/>
      <c r="H13" s="530">
        <f>SUM(H7:H11)</f>
        <v>0</v>
      </c>
      <c r="I13" s="531"/>
      <c r="J13" s="78"/>
      <c r="K13" s="403"/>
    </row>
    <row r="14" spans="1:11" ht="20.25" customHeight="1" thickBot="1" x14ac:dyDescent="0.25">
      <c r="A14" s="421" t="s">
        <v>15</v>
      </c>
      <c r="B14" s="63">
        <f>SUM(B10:B13)</f>
        <v>32.769999999999996</v>
      </c>
      <c r="C14" s="66"/>
      <c r="D14" s="54"/>
      <c r="E14" s="76"/>
      <c r="F14" s="539"/>
      <c r="G14" s="540"/>
      <c r="H14" s="532"/>
      <c r="I14" s="533"/>
      <c r="J14" s="78"/>
      <c r="K14" s="403"/>
    </row>
    <row r="15" spans="1:11" ht="17.25" customHeight="1" thickTop="1" thickBot="1" x14ac:dyDescent="0.25">
      <c r="A15" s="416"/>
      <c r="B15" s="57"/>
      <c r="C15" s="66"/>
      <c r="D15" s="88"/>
      <c r="E15" s="76"/>
      <c r="F15" s="541" t="s">
        <v>186</v>
      </c>
      <c r="G15" s="542"/>
      <c r="H15" s="71"/>
      <c r="I15" s="72"/>
      <c r="J15" s="78"/>
      <c r="K15" s="403"/>
    </row>
    <row r="16" spans="1:11" ht="12.75" customHeight="1" thickTop="1" thickBot="1" x14ac:dyDescent="0.25">
      <c r="A16" s="422" t="s">
        <v>16</v>
      </c>
      <c r="B16" s="67"/>
      <c r="C16" s="68"/>
      <c r="D16" s="54"/>
      <c r="E16" s="79"/>
      <c r="F16" s="80"/>
      <c r="G16" s="81"/>
      <c r="H16" s="82"/>
      <c r="I16" s="82"/>
      <c r="J16" s="83"/>
      <c r="K16" s="403"/>
    </row>
    <row r="17" spans="1:11" ht="2.25" customHeight="1" thickBot="1" x14ac:dyDescent="0.25">
      <c r="A17" s="416"/>
      <c r="B17" s="19"/>
      <c r="C17" s="54"/>
      <c r="D17" s="54"/>
      <c r="E17" s="19"/>
      <c r="F17" s="54"/>
      <c r="G17" s="57"/>
      <c r="H17" s="19"/>
      <c r="I17" s="19"/>
      <c r="J17" s="19"/>
      <c r="K17" s="403"/>
    </row>
    <row r="18" spans="1:11" ht="17.25" customHeight="1" thickBot="1" x14ac:dyDescent="0.35">
      <c r="A18" s="543" t="s">
        <v>8</v>
      </c>
      <c r="B18" s="544"/>
      <c r="C18" s="544"/>
      <c r="D18" s="544"/>
      <c r="E18" s="544"/>
      <c r="F18" s="544"/>
      <c r="G18" s="544"/>
      <c r="H18" s="545"/>
      <c r="I18" s="19"/>
      <c r="J18" s="19"/>
      <c r="K18" s="403"/>
    </row>
    <row r="19" spans="1:11" ht="15" customHeight="1" x14ac:dyDescent="0.25">
      <c r="A19" s="423"/>
      <c r="B19" s="84"/>
      <c r="C19" s="84"/>
      <c r="D19" s="84"/>
      <c r="E19" s="85"/>
      <c r="F19" s="84"/>
      <c r="G19" s="84"/>
      <c r="H19" s="86"/>
      <c r="I19" s="19"/>
      <c r="J19" s="19"/>
      <c r="K19" s="403"/>
    </row>
    <row r="20" spans="1:11" ht="20.25" customHeight="1" x14ac:dyDescent="0.3">
      <c r="A20" s="564" t="s">
        <v>207</v>
      </c>
      <c r="B20" s="560" t="s">
        <v>10</v>
      </c>
      <c r="C20" s="561"/>
      <c r="D20" s="561"/>
      <c r="E20" s="561"/>
      <c r="F20" s="561"/>
      <c r="G20" s="396"/>
      <c r="H20" s="31"/>
      <c r="I20" s="19"/>
      <c r="J20" s="19"/>
      <c r="K20" s="403"/>
    </row>
    <row r="21" spans="1:11" ht="20.25" customHeight="1" x14ac:dyDescent="0.3">
      <c r="A21" s="564"/>
      <c r="B21" s="562" t="s">
        <v>183</v>
      </c>
      <c r="C21" s="563"/>
      <c r="D21" s="563"/>
      <c r="E21" s="563"/>
      <c r="F21" s="563"/>
      <c r="G21" s="396"/>
      <c r="H21" s="31"/>
      <c r="I21" s="19"/>
      <c r="J21" s="19"/>
      <c r="K21" s="403"/>
    </row>
    <row r="22" spans="1:11" ht="12.75" customHeight="1" thickBot="1" x14ac:dyDescent="0.25">
      <c r="A22" s="424"/>
      <c r="B22" s="19"/>
      <c r="C22" s="19"/>
      <c r="D22" s="19"/>
      <c r="E22" s="19"/>
      <c r="F22" s="19"/>
      <c r="G22" s="19"/>
      <c r="H22" s="31"/>
      <c r="I22" s="19"/>
      <c r="J22" s="19"/>
      <c r="K22" s="403"/>
    </row>
    <row r="23" spans="1:11" ht="23.25" customHeight="1" thickTop="1" x14ac:dyDescent="0.2">
      <c r="A23" s="554" t="s">
        <v>17</v>
      </c>
      <c r="B23" s="555"/>
      <c r="C23" s="555"/>
      <c r="D23" s="555"/>
      <c r="E23" s="555"/>
      <c r="F23" s="555"/>
      <c r="G23" s="555"/>
      <c r="H23" s="556"/>
      <c r="I23" s="149"/>
      <c r="J23" s="149"/>
      <c r="K23" s="403"/>
    </row>
    <row r="24" spans="1:11" ht="12.75" customHeight="1" x14ac:dyDescent="0.2">
      <c r="A24" s="557"/>
      <c r="B24" s="558"/>
      <c r="C24" s="558"/>
      <c r="D24" s="558"/>
      <c r="E24" s="558"/>
      <c r="F24" s="558"/>
      <c r="G24" s="558"/>
      <c r="H24" s="559"/>
      <c r="I24" s="149"/>
      <c r="J24" s="149"/>
      <c r="K24" s="403"/>
    </row>
    <row r="25" spans="1:11" ht="12.75" customHeight="1" x14ac:dyDescent="0.2">
      <c r="A25" s="420" t="s">
        <v>21</v>
      </c>
      <c r="B25" s="20">
        <v>2.99</v>
      </c>
      <c r="C25" s="21"/>
      <c r="D25" s="21"/>
      <c r="E25" s="535" t="s">
        <v>22</v>
      </c>
      <c r="F25" s="535"/>
      <c r="G25" s="147">
        <f>$G$21</f>
        <v>0</v>
      </c>
      <c r="H25" s="31"/>
      <c r="I25" s="148">
        <f>B25*G25</f>
        <v>0</v>
      </c>
      <c r="J25" s="149"/>
      <c r="K25" s="403"/>
    </row>
    <row r="26" spans="1:11" ht="12.75" customHeight="1" x14ac:dyDescent="0.2">
      <c r="A26" s="420" t="s">
        <v>18</v>
      </c>
      <c r="B26" s="20">
        <v>16.989999999999998</v>
      </c>
      <c r="C26" s="21"/>
      <c r="D26" s="21"/>
      <c r="E26" s="536" t="s">
        <v>19</v>
      </c>
      <c r="F26" s="536"/>
      <c r="G26" s="395"/>
      <c r="H26" s="31"/>
      <c r="I26" s="148"/>
      <c r="J26" s="149"/>
      <c r="K26" s="403"/>
    </row>
    <row r="27" spans="1:11" ht="12.75" customHeight="1" x14ac:dyDescent="0.2">
      <c r="A27" s="420" t="s">
        <v>184</v>
      </c>
      <c r="B27" s="20">
        <v>18.989999999999998</v>
      </c>
      <c r="C27" s="21"/>
      <c r="D27" s="21"/>
      <c r="E27" s="10"/>
      <c r="F27" s="69" t="s">
        <v>23</v>
      </c>
      <c r="G27" s="395"/>
      <c r="H27" s="31"/>
      <c r="I27" s="148">
        <f>B27*G27</f>
        <v>0</v>
      </c>
      <c r="J27" s="149"/>
      <c r="K27" s="403"/>
    </row>
    <row r="28" spans="1:11" ht="12.75" customHeight="1" thickBot="1" x14ac:dyDescent="0.25">
      <c r="A28" s="425"/>
      <c r="B28" s="22"/>
      <c r="C28" s="22"/>
      <c r="D28" s="22"/>
      <c r="E28" s="22"/>
      <c r="F28" s="22"/>
      <c r="G28" s="22"/>
      <c r="H28" s="25"/>
      <c r="I28" s="149"/>
      <c r="J28" s="149"/>
      <c r="K28" s="403"/>
    </row>
    <row r="29" spans="1:11" ht="12.75" customHeight="1" thickBot="1" x14ac:dyDescent="0.25">
      <c r="A29" s="426"/>
      <c r="B29" s="427"/>
      <c r="C29" s="427"/>
      <c r="D29" s="427"/>
      <c r="E29" s="427"/>
      <c r="F29" s="427"/>
      <c r="G29" s="427"/>
      <c r="H29" s="427"/>
      <c r="I29" s="428"/>
      <c r="J29" s="427"/>
      <c r="K29" s="409"/>
    </row>
    <row r="30" spans="1:11" ht="12.75" customHeight="1" thickTop="1" x14ac:dyDescent="0.2"/>
    <row r="31" spans="1:11" ht="12.75" customHeight="1" x14ac:dyDescent="0.2"/>
    <row r="32" spans="1:11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</sheetData>
  <sheetProtection algorithmName="SHA-512" hashValue="ORRy0ZdH1xPi2Hres/+bI5OkLn2q0oFHXJh1Bcy6ah/vZPfqafz2nWWML2BsNKEQNsa0XBm6asUo8b0QJEzKwg==" saltValue="d/NRUos3l7NLG1VaT6hUhw==" spinCount="100000" sheet="1" objects="1" scenarios="1"/>
  <mergeCells count="18">
    <mergeCell ref="A4:A5"/>
    <mergeCell ref="A23:H24"/>
    <mergeCell ref="B20:F20"/>
    <mergeCell ref="B21:F21"/>
    <mergeCell ref="A20:A21"/>
    <mergeCell ref="F7:G9"/>
    <mergeCell ref="F10:G12"/>
    <mergeCell ref="H7:I9"/>
    <mergeCell ref="E26:F26"/>
    <mergeCell ref="F13:G14"/>
    <mergeCell ref="F15:G15"/>
    <mergeCell ref="A18:H18"/>
    <mergeCell ref="A6:C7"/>
    <mergeCell ref="H10:I12"/>
    <mergeCell ref="H13:I14"/>
    <mergeCell ref="B2:H2"/>
    <mergeCell ref="B3:H3"/>
    <mergeCell ref="E25:F25"/>
  </mergeCells>
  <pageMargins left="0.7" right="0.7" top="0.75" bottom="0.75" header="0" footer="0"/>
  <pageSetup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02"/>
  <sheetViews>
    <sheetView zoomScale="83" zoomScaleNormal="83" zoomScaleSheetLayoutView="100" workbookViewId="0">
      <selection activeCell="F30" activeCellId="2" sqref="F23:F25 F29 F30"/>
    </sheetView>
  </sheetViews>
  <sheetFormatPr defaultColWidth="14.42578125" defaultRowHeight="15" customHeight="1" x14ac:dyDescent="0.2"/>
  <cols>
    <col min="1" max="1" width="27.7109375" style="17" customWidth="1"/>
    <col min="2" max="2" width="9" style="17" customWidth="1"/>
    <col min="3" max="3" width="9.140625" style="17" hidden="1" customWidth="1"/>
    <col min="4" max="4" width="2.85546875" style="17" customWidth="1"/>
    <col min="5" max="5" width="30.85546875" style="17" customWidth="1"/>
    <col min="6" max="6" width="8" style="17" customWidth="1"/>
    <col min="7" max="7" width="2.28515625" style="17" customWidth="1"/>
    <col min="8" max="8" width="3.85546875" style="17" customWidth="1"/>
    <col min="9" max="9" width="40" style="17" customWidth="1"/>
    <col min="10" max="10" width="0.42578125" style="17" customWidth="1"/>
    <col min="11" max="11" width="20.140625" style="17" customWidth="1"/>
    <col min="12" max="12" width="3.85546875" style="17" customWidth="1"/>
    <col min="13" max="13" width="3" style="17" customWidth="1"/>
    <col min="14" max="14" width="3.140625" style="17" customWidth="1"/>
    <col min="15" max="26" width="8" style="17" customWidth="1"/>
    <col min="27" max="16384" width="14.42578125" style="17"/>
  </cols>
  <sheetData>
    <row r="1" spans="1:13" ht="12.75" customHeight="1" thickTop="1" x14ac:dyDescent="0.2">
      <c r="A1" s="429"/>
      <c r="B1" s="430"/>
      <c r="C1" s="430"/>
      <c r="D1" s="430"/>
      <c r="E1" s="430"/>
      <c r="F1" s="430"/>
      <c r="G1" s="414"/>
      <c r="H1" s="414"/>
      <c r="I1" s="414"/>
      <c r="J1" s="414"/>
      <c r="K1" s="414"/>
      <c r="L1" s="414"/>
      <c r="M1" s="415"/>
    </row>
    <row r="2" spans="1:13" ht="25.5" customHeight="1" x14ac:dyDescent="0.2">
      <c r="A2" s="416"/>
      <c r="B2" s="583" t="s">
        <v>25</v>
      </c>
      <c r="C2" s="583"/>
      <c r="D2" s="583"/>
      <c r="E2" s="583"/>
      <c r="F2" s="583"/>
      <c r="G2" s="583"/>
      <c r="H2" s="583"/>
      <c r="I2" s="19"/>
      <c r="J2" s="19"/>
      <c r="K2" s="19"/>
      <c r="L2" s="19"/>
      <c r="M2" s="403"/>
    </row>
    <row r="3" spans="1:13" ht="26.25" customHeight="1" x14ac:dyDescent="0.2">
      <c r="A3" s="416"/>
      <c r="B3" s="584" t="s">
        <v>26</v>
      </c>
      <c r="C3" s="584"/>
      <c r="D3" s="584"/>
      <c r="E3" s="584"/>
      <c r="F3" s="584"/>
      <c r="G3" s="584"/>
      <c r="H3" s="584"/>
      <c r="I3" s="19"/>
      <c r="J3" s="19"/>
      <c r="K3" s="19"/>
      <c r="L3" s="19"/>
      <c r="M3" s="403"/>
    </row>
    <row r="4" spans="1:13" ht="12.75" customHeight="1" x14ac:dyDescent="0.2">
      <c r="A4" s="431" t="s">
        <v>6</v>
      </c>
      <c r="B4" s="140"/>
      <c r="C4" s="140"/>
      <c r="D4" s="141"/>
      <c r="E4" s="141"/>
      <c r="F4" s="140"/>
      <c r="G4" s="19"/>
      <c r="H4" s="19"/>
      <c r="I4" s="19"/>
      <c r="J4" s="19"/>
      <c r="K4" s="142"/>
      <c r="L4" s="19"/>
      <c r="M4" s="403"/>
    </row>
    <row r="5" spans="1:13" ht="6.75" customHeight="1" thickBot="1" x14ac:dyDescent="0.25">
      <c r="A5" s="432"/>
      <c r="B5" s="140"/>
      <c r="C5" s="140"/>
      <c r="D5" s="141"/>
      <c r="E5" s="141"/>
      <c r="F5" s="140"/>
      <c r="G5" s="19"/>
      <c r="H5" s="19"/>
      <c r="I5" s="119"/>
      <c r="J5" s="19"/>
      <c r="K5" s="142"/>
      <c r="L5" s="19"/>
      <c r="M5" s="403"/>
    </row>
    <row r="6" spans="1:13" ht="12.75" customHeight="1" x14ac:dyDescent="0.2">
      <c r="A6" s="433" t="s">
        <v>0</v>
      </c>
      <c r="B6" s="91"/>
      <c r="C6" s="91"/>
      <c r="D6" s="92"/>
      <c r="E6" s="92" t="s">
        <v>1</v>
      </c>
      <c r="F6" s="91"/>
      <c r="G6" s="93"/>
      <c r="H6" s="19"/>
      <c r="I6" s="143"/>
      <c r="J6" s="19"/>
      <c r="K6" s="19"/>
      <c r="L6" s="19"/>
      <c r="M6" s="403"/>
    </row>
    <row r="7" spans="1:13" ht="12.75" customHeight="1" x14ac:dyDescent="0.2">
      <c r="A7" s="418"/>
      <c r="B7" s="49"/>
      <c r="C7" s="50"/>
      <c r="D7" s="94"/>
      <c r="E7" s="53"/>
      <c r="F7" s="49"/>
      <c r="G7" s="95"/>
      <c r="H7" s="19"/>
      <c r="I7" s="143"/>
      <c r="J7" s="19"/>
      <c r="K7" s="19"/>
      <c r="L7" s="19"/>
      <c r="M7" s="403"/>
    </row>
    <row r="8" spans="1:13" ht="14.25" customHeight="1" x14ac:dyDescent="0.2">
      <c r="A8" s="419" t="s">
        <v>27</v>
      </c>
      <c r="B8" s="144">
        <v>0.9</v>
      </c>
      <c r="C8" s="9"/>
      <c r="D8" s="96"/>
      <c r="E8" s="325" t="s">
        <v>28</v>
      </c>
      <c r="F8" s="144">
        <v>0.9</v>
      </c>
      <c r="G8" s="95"/>
      <c r="H8" s="19"/>
      <c r="I8" s="19"/>
      <c r="J8" s="19"/>
      <c r="K8" s="19"/>
      <c r="L8" s="19"/>
      <c r="M8" s="403"/>
    </row>
    <row r="9" spans="1:13" ht="14.25" customHeight="1" x14ac:dyDescent="0.2">
      <c r="A9" s="420" t="s">
        <v>29</v>
      </c>
      <c r="B9" s="20">
        <v>14.49</v>
      </c>
      <c r="C9" s="9"/>
      <c r="D9" s="96"/>
      <c r="E9" s="150" t="s">
        <v>29</v>
      </c>
      <c r="F9" s="20">
        <v>14.49</v>
      </c>
      <c r="G9" s="95"/>
      <c r="H9" s="19"/>
      <c r="I9" s="119"/>
      <c r="J9" s="19"/>
      <c r="K9" s="19"/>
      <c r="L9" s="19"/>
      <c r="M9" s="403"/>
    </row>
    <row r="10" spans="1:13" ht="14.25" customHeight="1" x14ac:dyDescent="0.2">
      <c r="A10" s="420" t="s">
        <v>30</v>
      </c>
      <c r="B10" s="20">
        <v>1.66</v>
      </c>
      <c r="C10" s="9"/>
      <c r="D10" s="96"/>
      <c r="E10" s="150" t="s">
        <v>30</v>
      </c>
      <c r="F10" s="20">
        <v>1.66</v>
      </c>
      <c r="G10" s="95"/>
      <c r="H10" s="19"/>
      <c r="I10" s="119"/>
      <c r="J10" s="19"/>
      <c r="K10" s="19"/>
      <c r="L10" s="19"/>
      <c r="M10" s="403"/>
    </row>
    <row r="11" spans="1:13" ht="14.25" customHeight="1" x14ac:dyDescent="0.2">
      <c r="A11" s="420" t="s">
        <v>31</v>
      </c>
      <c r="B11" s="20">
        <v>5.8</v>
      </c>
      <c r="C11" s="9"/>
      <c r="D11" s="96"/>
      <c r="E11" s="150" t="s">
        <v>31</v>
      </c>
      <c r="F11" s="20">
        <v>5.8</v>
      </c>
      <c r="G11" s="95"/>
      <c r="H11" s="19"/>
      <c r="I11" s="19"/>
      <c r="J11" s="19"/>
      <c r="K11" s="19"/>
      <c r="L11" s="19"/>
      <c r="M11" s="403"/>
    </row>
    <row r="12" spans="1:13" ht="14.25" customHeight="1" x14ac:dyDescent="0.2">
      <c r="A12" s="420" t="s">
        <v>32</v>
      </c>
      <c r="B12" s="20">
        <v>0.8</v>
      </c>
      <c r="C12" s="9"/>
      <c r="D12" s="96"/>
      <c r="E12" s="150" t="s">
        <v>32</v>
      </c>
      <c r="F12" s="20">
        <v>0.8</v>
      </c>
      <c r="G12" s="95"/>
      <c r="H12" s="19"/>
      <c r="I12" s="19"/>
      <c r="J12" s="19"/>
      <c r="K12" s="19"/>
      <c r="L12" s="19"/>
      <c r="M12" s="403"/>
    </row>
    <row r="13" spans="1:13" ht="14.25" customHeight="1" thickBot="1" x14ac:dyDescent="0.25">
      <c r="A13" s="420" t="s">
        <v>33</v>
      </c>
      <c r="B13" s="20">
        <v>0.8</v>
      </c>
      <c r="C13" s="9"/>
      <c r="D13" s="96"/>
      <c r="E13" s="150" t="s">
        <v>33</v>
      </c>
      <c r="F13" s="20">
        <v>0.8</v>
      </c>
      <c r="G13" s="95"/>
      <c r="H13" s="19"/>
      <c r="I13" s="19"/>
      <c r="J13" s="19"/>
      <c r="K13" s="19"/>
      <c r="L13" s="19"/>
      <c r="M13" s="403"/>
    </row>
    <row r="14" spans="1:13" ht="14.25" customHeight="1" thickBot="1" x14ac:dyDescent="0.25">
      <c r="A14" s="420" t="s">
        <v>34</v>
      </c>
      <c r="B14" s="20">
        <v>14.19</v>
      </c>
      <c r="C14" s="9"/>
      <c r="D14" s="96"/>
      <c r="E14" s="150" t="s">
        <v>35</v>
      </c>
      <c r="F14" s="20">
        <v>3.6</v>
      </c>
      <c r="G14" s="109"/>
      <c r="H14" s="113"/>
      <c r="I14" s="111"/>
      <c r="J14" s="111"/>
      <c r="K14" s="111"/>
      <c r="L14" s="112"/>
      <c r="M14" s="403"/>
    </row>
    <row r="15" spans="1:13" ht="14.25" customHeight="1" thickTop="1" x14ac:dyDescent="0.3">
      <c r="A15" s="420" t="s">
        <v>35</v>
      </c>
      <c r="B15" s="20">
        <v>3.6</v>
      </c>
      <c r="C15" s="9"/>
      <c r="D15" s="96"/>
      <c r="E15" s="150" t="s">
        <v>36</v>
      </c>
      <c r="F15" s="20">
        <v>0.55000000000000004</v>
      </c>
      <c r="G15" s="109"/>
      <c r="H15" s="114"/>
      <c r="I15" s="593" t="s">
        <v>37</v>
      </c>
      <c r="J15" s="120"/>
      <c r="K15" s="595">
        <f>F23*B18</f>
        <v>0</v>
      </c>
      <c r="L15" s="118"/>
      <c r="M15" s="403"/>
    </row>
    <row r="16" spans="1:13" ht="14.25" customHeight="1" x14ac:dyDescent="0.3">
      <c r="A16" s="420" t="s">
        <v>36</v>
      </c>
      <c r="B16" s="20">
        <v>0.55000000000000004</v>
      </c>
      <c r="C16" s="9"/>
      <c r="D16" s="96"/>
      <c r="E16" s="119"/>
      <c r="F16" s="57"/>
      <c r="G16" s="109"/>
      <c r="H16" s="114"/>
      <c r="I16" s="594"/>
      <c r="J16" s="121"/>
      <c r="K16" s="596"/>
      <c r="L16" s="118"/>
      <c r="M16" s="403"/>
    </row>
    <row r="17" spans="1:13" ht="12.75" customHeight="1" x14ac:dyDescent="0.3">
      <c r="A17" s="416"/>
      <c r="B17" s="19"/>
      <c r="C17" s="9"/>
      <c r="D17" s="96"/>
      <c r="E17" s="19"/>
      <c r="F17" s="19"/>
      <c r="G17" s="109"/>
      <c r="H17" s="114"/>
      <c r="I17" s="597" t="s">
        <v>39</v>
      </c>
      <c r="J17" s="122"/>
      <c r="K17" s="599">
        <f>F24*F18</f>
        <v>0</v>
      </c>
      <c r="L17" s="118"/>
      <c r="M17" s="403"/>
    </row>
    <row r="18" spans="1:13" ht="15" customHeight="1" x14ac:dyDescent="0.3">
      <c r="A18" s="434" t="s">
        <v>40</v>
      </c>
      <c r="B18" s="326">
        <f>SUM(B9:B16)</f>
        <v>41.89</v>
      </c>
      <c r="C18" s="97"/>
      <c r="D18" s="96"/>
      <c r="E18" s="327" t="s">
        <v>38</v>
      </c>
      <c r="F18" s="326">
        <f>SUM(F9:F16)</f>
        <v>27.700000000000003</v>
      </c>
      <c r="G18" s="109"/>
      <c r="H18" s="114"/>
      <c r="I18" s="598"/>
      <c r="J18" s="123"/>
      <c r="K18" s="600"/>
      <c r="L18" s="118"/>
      <c r="M18" s="403"/>
    </row>
    <row r="19" spans="1:13" ht="12.75" customHeight="1" x14ac:dyDescent="0.2">
      <c r="A19" s="435"/>
      <c r="B19" s="49"/>
      <c r="C19" s="9"/>
      <c r="D19" s="96"/>
      <c r="E19" s="61"/>
      <c r="F19" s="49"/>
      <c r="G19" s="109"/>
      <c r="H19" s="114"/>
      <c r="I19" s="124"/>
      <c r="J19" s="125"/>
      <c r="K19" s="126"/>
      <c r="L19" s="118"/>
      <c r="M19" s="403"/>
    </row>
    <row r="20" spans="1:13" ht="15" customHeight="1" thickBot="1" x14ac:dyDescent="0.25">
      <c r="A20" s="603" t="s">
        <v>42</v>
      </c>
      <c r="B20" s="604"/>
      <c r="C20" s="604"/>
      <c r="D20" s="604"/>
      <c r="E20" s="604"/>
      <c r="F20" s="604"/>
      <c r="G20" s="110"/>
      <c r="H20" s="114"/>
      <c r="I20" s="601" t="s">
        <v>41</v>
      </c>
      <c r="J20" s="127"/>
      <c r="K20" s="602">
        <f>SUM(K17,K15)</f>
        <v>0</v>
      </c>
      <c r="L20" s="118"/>
      <c r="M20" s="403"/>
    </row>
    <row r="21" spans="1:13" ht="3.75" customHeight="1" thickBot="1" x14ac:dyDescent="0.25">
      <c r="A21" s="416"/>
      <c r="B21" s="19"/>
      <c r="C21" s="19"/>
      <c r="D21" s="19"/>
      <c r="E21" s="19"/>
      <c r="F21" s="19"/>
      <c r="G21" s="19"/>
      <c r="H21" s="114"/>
      <c r="I21" s="601"/>
      <c r="J21" s="127"/>
      <c r="K21" s="602"/>
      <c r="L21" s="118"/>
      <c r="M21" s="403"/>
    </row>
    <row r="22" spans="1:13" ht="24" customHeight="1" thickBot="1" x14ac:dyDescent="0.4">
      <c r="A22" s="591" t="s">
        <v>8</v>
      </c>
      <c r="B22" s="592"/>
      <c r="C22" s="592"/>
      <c r="D22" s="592"/>
      <c r="E22" s="592"/>
      <c r="F22" s="592"/>
      <c r="G22" s="239"/>
      <c r="H22" s="238"/>
      <c r="I22" s="128" t="s">
        <v>189</v>
      </c>
      <c r="J22" s="125"/>
      <c r="K22" s="126"/>
      <c r="L22" s="118"/>
      <c r="M22" s="403"/>
    </row>
    <row r="23" spans="1:13" ht="24" customHeight="1" thickTop="1" x14ac:dyDescent="0.35">
      <c r="A23" s="605" t="s">
        <v>118</v>
      </c>
      <c r="B23" s="606"/>
      <c r="C23" s="606"/>
      <c r="D23" s="606"/>
      <c r="E23" s="606"/>
      <c r="F23" s="397"/>
      <c r="G23" s="134"/>
      <c r="H23" s="115"/>
      <c r="I23" s="300" t="s">
        <v>20</v>
      </c>
      <c r="J23" s="136"/>
      <c r="K23" s="137">
        <f>SUM(H28,H29,H30)</f>
        <v>0</v>
      </c>
      <c r="L23" s="118"/>
      <c r="M23" s="403"/>
    </row>
    <row r="24" spans="1:13" ht="24" customHeight="1" thickBot="1" x14ac:dyDescent="0.4">
      <c r="A24" s="607" t="s">
        <v>117</v>
      </c>
      <c r="B24" s="608"/>
      <c r="C24" s="608"/>
      <c r="D24" s="608"/>
      <c r="E24" s="608"/>
      <c r="F24" s="395"/>
      <c r="G24" s="134"/>
      <c r="H24" s="115"/>
      <c r="I24" s="138"/>
      <c r="J24" s="139"/>
      <c r="K24" s="70"/>
      <c r="L24" s="118"/>
      <c r="M24" s="403"/>
    </row>
    <row r="25" spans="1:13" ht="24" customHeight="1" thickTop="1" thickBot="1" x14ac:dyDescent="0.4">
      <c r="A25" s="609" t="s">
        <v>188</v>
      </c>
      <c r="B25" s="610"/>
      <c r="C25" s="610"/>
      <c r="D25" s="610"/>
      <c r="E25" s="610"/>
      <c r="F25" s="398"/>
      <c r="G25" s="134"/>
      <c r="H25" s="115"/>
      <c r="I25" s="579" t="s">
        <v>158</v>
      </c>
      <c r="J25" s="129"/>
      <c r="K25" s="581">
        <f>SUM(K20:K23)</f>
        <v>0</v>
      </c>
      <c r="L25" s="118"/>
      <c r="M25" s="403"/>
    </row>
    <row r="26" spans="1:13" ht="12.75" customHeight="1" thickTop="1" thickBot="1" x14ac:dyDescent="0.4">
      <c r="A26" s="585" t="s">
        <v>17</v>
      </c>
      <c r="B26" s="586"/>
      <c r="C26" s="586"/>
      <c r="D26" s="586"/>
      <c r="E26" s="586"/>
      <c r="F26" s="587"/>
      <c r="G26" s="19"/>
      <c r="H26" s="114"/>
      <c r="I26" s="580"/>
      <c r="J26" s="130"/>
      <c r="K26" s="582"/>
      <c r="L26" s="118"/>
      <c r="M26" s="403"/>
    </row>
    <row r="27" spans="1:13" ht="16.5" customHeight="1" thickTop="1" thickBot="1" x14ac:dyDescent="0.3">
      <c r="A27" s="588"/>
      <c r="B27" s="589"/>
      <c r="C27" s="589"/>
      <c r="D27" s="589"/>
      <c r="E27" s="589"/>
      <c r="F27" s="590"/>
      <c r="G27" s="19"/>
      <c r="H27" s="114"/>
      <c r="I27" s="131" t="s">
        <v>159</v>
      </c>
      <c r="J27" s="132"/>
      <c r="K27" s="133"/>
      <c r="L27" s="118"/>
      <c r="M27" s="403"/>
    </row>
    <row r="28" spans="1:13" ht="18" customHeight="1" thickTop="1" thickBot="1" x14ac:dyDescent="0.25">
      <c r="A28" s="419" t="s">
        <v>21</v>
      </c>
      <c r="B28" s="144">
        <v>2.99</v>
      </c>
      <c r="C28" s="145"/>
      <c r="D28" s="145"/>
      <c r="E28" s="146" t="s">
        <v>44</v>
      </c>
      <c r="F28" s="151">
        <f>$F$25</f>
        <v>0</v>
      </c>
      <c r="G28" s="19"/>
      <c r="H28" s="135">
        <f t="shared" ref="H28:H30" si="0">F28*B28</f>
        <v>0</v>
      </c>
      <c r="I28" s="116"/>
      <c r="J28" s="116"/>
      <c r="K28" s="116"/>
      <c r="L28" s="117"/>
      <c r="M28" s="403"/>
    </row>
    <row r="29" spans="1:13" ht="18" customHeight="1" x14ac:dyDescent="0.2">
      <c r="A29" s="420" t="s">
        <v>18</v>
      </c>
      <c r="B29" s="20">
        <v>39.99</v>
      </c>
      <c r="C29" s="21"/>
      <c r="D29" s="21"/>
      <c r="E29" s="69" t="s">
        <v>43</v>
      </c>
      <c r="F29" s="395"/>
      <c r="G29" s="31"/>
      <c r="H29" s="148">
        <f t="shared" si="0"/>
        <v>0</v>
      </c>
      <c r="I29" s="149"/>
      <c r="J29" s="19"/>
      <c r="K29" s="19"/>
      <c r="L29" s="19"/>
      <c r="M29" s="403"/>
    </row>
    <row r="30" spans="1:13" ht="18" customHeight="1" x14ac:dyDescent="0.2">
      <c r="A30" s="420" t="s">
        <v>24</v>
      </c>
      <c r="B30" s="20">
        <v>18.989999999999998</v>
      </c>
      <c r="C30" s="21"/>
      <c r="D30" s="21"/>
      <c r="E30" s="69" t="s">
        <v>23</v>
      </c>
      <c r="F30" s="395"/>
      <c r="G30" s="31"/>
      <c r="H30" s="148">
        <f t="shared" si="0"/>
        <v>0</v>
      </c>
      <c r="I30" s="149"/>
      <c r="J30" s="19"/>
      <c r="K30" s="19"/>
      <c r="L30" s="19"/>
      <c r="M30" s="403"/>
    </row>
    <row r="31" spans="1:13" ht="17.25" customHeight="1" thickBot="1" x14ac:dyDescent="0.25">
      <c r="A31" s="425"/>
      <c r="B31" s="22"/>
      <c r="C31" s="22"/>
      <c r="D31" s="22"/>
      <c r="E31" s="22"/>
      <c r="F31" s="22"/>
      <c r="G31" s="25"/>
      <c r="H31" s="149"/>
      <c r="I31" s="149"/>
      <c r="J31" s="19"/>
      <c r="K31" s="19"/>
      <c r="L31" s="19"/>
      <c r="M31" s="403"/>
    </row>
    <row r="32" spans="1:13" ht="12.75" customHeight="1" thickBot="1" x14ac:dyDescent="0.25">
      <c r="A32" s="426"/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09"/>
    </row>
    <row r="33" ht="12.75" customHeight="1" thickTop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sheetProtection algorithmName="SHA-512" hashValue="49QARc+1dVkP8XWnamCzyDrh63EEFVSMo0yjJ7GWItv6sc4jTk0qjxqltI0pG06kWOAuQTUg6ucaZBtzROaQ2A==" saltValue="5OD+73KX+QCKGtyHNbKTCg==" spinCount="100000" sheet="1" objects="1" scenarios="1"/>
  <mergeCells count="16">
    <mergeCell ref="I25:I26"/>
    <mergeCell ref="K25:K26"/>
    <mergeCell ref="B2:H2"/>
    <mergeCell ref="B3:H3"/>
    <mergeCell ref="A26:F27"/>
    <mergeCell ref="A22:F22"/>
    <mergeCell ref="I15:I16"/>
    <mergeCell ref="K15:K16"/>
    <mergeCell ref="I17:I18"/>
    <mergeCell ref="K17:K18"/>
    <mergeCell ref="I20:I21"/>
    <mergeCell ref="K20:K21"/>
    <mergeCell ref="A20:F20"/>
    <mergeCell ref="A23:E23"/>
    <mergeCell ref="A24:E24"/>
    <mergeCell ref="A25:E25"/>
  </mergeCells>
  <pageMargins left="0.7" right="0.7" top="0.75" bottom="0.75" header="0" footer="0"/>
  <pageSetup scale="80" orientation="landscape" r:id="rId1"/>
  <rowBreaks count="1" manualBreakCount="1">
    <brk id="33" max="1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04"/>
  <sheetViews>
    <sheetView topLeftCell="A12" zoomScale="85" zoomScaleNormal="85" workbookViewId="0">
      <selection activeCell="K30" activeCellId="3" sqref="F28 F33 F34 K30:L37"/>
    </sheetView>
  </sheetViews>
  <sheetFormatPr defaultColWidth="14.42578125" defaultRowHeight="15" customHeight="1" x14ac:dyDescent="0.2"/>
  <cols>
    <col min="1" max="1" width="27.7109375" style="17" customWidth="1"/>
    <col min="2" max="2" width="10.28515625" style="17" customWidth="1"/>
    <col min="3" max="3" width="2.28515625" style="17" customWidth="1"/>
    <col min="4" max="4" width="0.140625" style="17" customWidth="1"/>
    <col min="5" max="5" width="30.85546875" style="17" customWidth="1"/>
    <col min="6" max="6" width="11.5703125" style="17" customWidth="1"/>
    <col min="7" max="7" width="0.140625" style="17" customWidth="1"/>
    <col min="8" max="8" width="2.28515625" style="17" customWidth="1"/>
    <col min="9" max="9" width="3.140625" style="17" hidden="1" customWidth="1"/>
    <col min="10" max="10" width="28.5703125" style="17" customWidth="1"/>
    <col min="11" max="11" width="10.5703125" style="17" customWidth="1"/>
    <col min="12" max="12" width="2.7109375" style="17" customWidth="1"/>
    <col min="13" max="13" width="2.5703125" style="17" customWidth="1"/>
    <col min="14" max="14" width="34.140625" style="17" customWidth="1"/>
    <col min="15" max="15" width="12.28515625" style="401" customWidth="1"/>
    <col min="16" max="16" width="2.5703125" style="17" customWidth="1"/>
    <col min="17" max="17" width="5.5703125" style="17" customWidth="1"/>
    <col min="18" max="26" width="8" style="17" customWidth="1"/>
    <col min="27" max="16384" width="14.42578125" style="17"/>
  </cols>
  <sheetData>
    <row r="1" spans="1:17" ht="12.75" customHeight="1" x14ac:dyDescent="0.5">
      <c r="A1" s="213"/>
      <c r="B1" s="643" t="s">
        <v>45</v>
      </c>
      <c r="C1" s="643"/>
      <c r="D1" s="643"/>
      <c r="E1" s="643"/>
      <c r="F1" s="643"/>
      <c r="G1" s="643"/>
      <c r="H1" s="643"/>
      <c r="I1" s="643"/>
      <c r="J1" s="643"/>
      <c r="K1" s="214"/>
      <c r="L1" s="215"/>
      <c r="M1" s="215"/>
      <c r="N1" s="215"/>
      <c r="O1" s="216"/>
      <c r="P1" s="215"/>
      <c r="Q1" s="403"/>
    </row>
    <row r="2" spans="1:17" ht="21.75" customHeight="1" x14ac:dyDescent="0.5">
      <c r="A2" s="217"/>
      <c r="B2" s="644"/>
      <c r="C2" s="644"/>
      <c r="D2" s="644"/>
      <c r="E2" s="644"/>
      <c r="F2" s="644"/>
      <c r="G2" s="644"/>
      <c r="H2" s="644"/>
      <c r="I2" s="644"/>
      <c r="J2" s="644"/>
      <c r="K2" s="218"/>
      <c r="L2" s="125"/>
      <c r="M2" s="125"/>
      <c r="N2" s="125"/>
      <c r="O2" s="219"/>
      <c r="P2" s="125"/>
      <c r="Q2" s="403"/>
    </row>
    <row r="3" spans="1:17" ht="22.5" customHeight="1" x14ac:dyDescent="0.5">
      <c r="A3" s="64"/>
      <c r="B3" s="645" t="s">
        <v>46</v>
      </c>
      <c r="C3" s="645"/>
      <c r="D3" s="645"/>
      <c r="E3" s="645"/>
      <c r="F3" s="645"/>
      <c r="G3" s="645"/>
      <c r="H3" s="645"/>
      <c r="I3" s="645"/>
      <c r="J3" s="645"/>
      <c r="K3" s="218"/>
      <c r="L3" s="125"/>
      <c r="M3" s="125"/>
      <c r="N3" s="125"/>
      <c r="O3" s="219"/>
      <c r="P3" s="125"/>
      <c r="Q3" s="403"/>
    </row>
    <row r="4" spans="1:17" s="402" customFormat="1" ht="14.25" customHeight="1" thickBot="1" x14ac:dyDescent="0.25">
      <c r="A4" s="220" t="s">
        <v>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12"/>
      <c r="P4" s="174"/>
      <c r="Q4" s="404"/>
    </row>
    <row r="5" spans="1:17" ht="17.25" customHeight="1" x14ac:dyDescent="0.25">
      <c r="A5" s="175" t="s">
        <v>0</v>
      </c>
      <c r="B5" s="176"/>
      <c r="C5" s="177"/>
      <c r="D5" s="177"/>
      <c r="E5" s="177" t="s">
        <v>1</v>
      </c>
      <c r="F5" s="176"/>
      <c r="G5" s="176"/>
      <c r="H5" s="177"/>
      <c r="I5" s="177"/>
      <c r="J5" s="177" t="s">
        <v>2</v>
      </c>
      <c r="K5" s="177"/>
      <c r="L5" s="178"/>
      <c r="M5" s="125"/>
      <c r="N5" s="125"/>
      <c r="O5" s="204"/>
      <c r="P5" s="125"/>
      <c r="Q5" s="403"/>
    </row>
    <row r="6" spans="1:17" ht="12.75" customHeight="1" x14ac:dyDescent="0.2">
      <c r="A6" s="179"/>
      <c r="B6" s="180"/>
      <c r="C6" s="181"/>
      <c r="D6" s="182"/>
      <c r="E6" s="174"/>
      <c r="F6" s="180"/>
      <c r="G6" s="183"/>
      <c r="H6" s="181"/>
      <c r="I6" s="182"/>
      <c r="J6" s="174"/>
      <c r="K6" s="174"/>
      <c r="L6" s="184"/>
      <c r="M6" s="125"/>
      <c r="N6" s="125"/>
      <c r="O6" s="204"/>
      <c r="P6" s="125"/>
      <c r="Q6" s="403"/>
    </row>
    <row r="7" spans="1:17" ht="12.75" customHeight="1" x14ac:dyDescent="0.2">
      <c r="A7" s="288" t="s">
        <v>47</v>
      </c>
      <c r="B7" s="200">
        <v>14.49</v>
      </c>
      <c r="C7" s="186"/>
      <c r="D7" s="187"/>
      <c r="E7" s="289" t="s">
        <v>48</v>
      </c>
      <c r="F7" s="200">
        <v>14.49</v>
      </c>
      <c r="G7" s="189"/>
      <c r="H7" s="186"/>
      <c r="I7" s="187"/>
      <c r="J7" s="289" t="s">
        <v>49</v>
      </c>
      <c r="K7" s="200">
        <v>14.49</v>
      </c>
      <c r="L7" s="190"/>
      <c r="M7" s="125"/>
      <c r="N7" s="125"/>
      <c r="O7" s="219"/>
      <c r="P7" s="125"/>
      <c r="Q7" s="403"/>
    </row>
    <row r="8" spans="1:17" ht="12.75" customHeight="1" x14ac:dyDescent="0.2">
      <c r="A8" s="288" t="s">
        <v>50</v>
      </c>
      <c r="B8" s="200">
        <v>1.6</v>
      </c>
      <c r="C8" s="186"/>
      <c r="D8" s="187"/>
      <c r="E8" s="289" t="s">
        <v>51</v>
      </c>
      <c r="F8" s="200">
        <v>1.6</v>
      </c>
      <c r="G8" s="189"/>
      <c r="H8" s="186"/>
      <c r="I8" s="187"/>
      <c r="J8" s="289" t="s">
        <v>52</v>
      </c>
      <c r="K8" s="200">
        <v>1.6</v>
      </c>
      <c r="L8" s="190"/>
      <c r="M8" s="125"/>
      <c r="N8" s="125"/>
      <c r="O8" s="219"/>
      <c r="P8" s="125"/>
      <c r="Q8" s="403"/>
    </row>
    <row r="9" spans="1:17" ht="12.75" customHeight="1" x14ac:dyDescent="0.2">
      <c r="A9" s="288" t="s">
        <v>53</v>
      </c>
      <c r="B9" s="200">
        <v>1.2</v>
      </c>
      <c r="C9" s="186"/>
      <c r="D9" s="187"/>
      <c r="E9" s="289" t="s">
        <v>53</v>
      </c>
      <c r="F9" s="200">
        <v>1.2</v>
      </c>
      <c r="G9" s="189"/>
      <c r="H9" s="186"/>
      <c r="I9" s="187"/>
      <c r="J9" s="289" t="s">
        <v>53</v>
      </c>
      <c r="K9" s="200">
        <v>1.2</v>
      </c>
      <c r="L9" s="190"/>
      <c r="M9" s="125"/>
      <c r="N9" s="125"/>
      <c r="O9" s="219"/>
      <c r="P9" s="125"/>
      <c r="Q9" s="403"/>
    </row>
    <row r="10" spans="1:17" ht="12.75" customHeight="1" x14ac:dyDescent="0.2">
      <c r="A10" s="288" t="s">
        <v>54</v>
      </c>
      <c r="B10" s="200">
        <v>1.66</v>
      </c>
      <c r="C10" s="186"/>
      <c r="D10" s="187"/>
      <c r="E10" s="289" t="s">
        <v>55</v>
      </c>
      <c r="F10" s="200">
        <v>1.66</v>
      </c>
      <c r="G10" s="189"/>
      <c r="H10" s="186"/>
      <c r="I10" s="187"/>
      <c r="J10" s="289" t="s">
        <v>56</v>
      </c>
      <c r="K10" s="200">
        <v>1.66</v>
      </c>
      <c r="L10" s="190"/>
      <c r="M10" s="125"/>
      <c r="N10" s="188"/>
      <c r="O10" s="219"/>
      <c r="P10" s="125"/>
      <c r="Q10" s="403"/>
    </row>
    <row r="11" spans="1:17" ht="12.75" customHeight="1" x14ac:dyDescent="0.2">
      <c r="A11" s="288" t="s">
        <v>57</v>
      </c>
      <c r="B11" s="200">
        <v>4.07</v>
      </c>
      <c r="C11" s="186"/>
      <c r="D11" s="187"/>
      <c r="E11" s="289" t="s">
        <v>57</v>
      </c>
      <c r="F11" s="200">
        <v>4.07</v>
      </c>
      <c r="G11" s="189"/>
      <c r="H11" s="186"/>
      <c r="I11" s="187"/>
      <c r="J11" s="289" t="s">
        <v>57</v>
      </c>
      <c r="K11" s="200">
        <v>4.07</v>
      </c>
      <c r="L11" s="190"/>
      <c r="M11" s="125"/>
      <c r="N11" s="125"/>
      <c r="O11" s="219"/>
      <c r="P11" s="125"/>
      <c r="Q11" s="403"/>
    </row>
    <row r="12" spans="1:17" ht="12.75" customHeight="1" x14ac:dyDescent="0.2">
      <c r="A12" s="288" t="s">
        <v>58</v>
      </c>
      <c r="B12" s="200">
        <v>4.6900000000000004</v>
      </c>
      <c r="C12" s="186"/>
      <c r="D12" s="187"/>
      <c r="E12" s="289" t="s">
        <v>59</v>
      </c>
      <c r="F12" s="200">
        <v>4.6900000000000004</v>
      </c>
      <c r="G12" s="189"/>
      <c r="H12" s="186"/>
      <c r="I12" s="187"/>
      <c r="J12" s="289" t="s">
        <v>216</v>
      </c>
      <c r="K12" s="200">
        <v>14.49</v>
      </c>
      <c r="L12" s="190"/>
      <c r="M12" s="125"/>
      <c r="N12" s="642"/>
      <c r="O12" s="219"/>
      <c r="P12" s="125"/>
      <c r="Q12" s="403"/>
    </row>
    <row r="13" spans="1:17" ht="12.75" customHeight="1" thickBot="1" x14ac:dyDescent="0.25">
      <c r="A13" s="288" t="s">
        <v>60</v>
      </c>
      <c r="B13" s="200">
        <v>14.19</v>
      </c>
      <c r="C13" s="186"/>
      <c r="D13" s="187"/>
      <c r="E13" s="125"/>
      <c r="F13" s="185"/>
      <c r="G13" s="189"/>
      <c r="H13" s="186"/>
      <c r="I13" s="187"/>
      <c r="J13" s="125"/>
      <c r="K13" s="185"/>
      <c r="L13" s="190"/>
      <c r="M13" s="125"/>
      <c r="N13" s="642"/>
      <c r="O13" s="219"/>
      <c r="P13" s="125"/>
      <c r="Q13" s="403"/>
    </row>
    <row r="14" spans="1:17" ht="12.75" customHeight="1" thickBot="1" x14ac:dyDescent="0.25">
      <c r="A14" s="288" t="s">
        <v>61</v>
      </c>
      <c r="B14" s="200">
        <v>0.85</v>
      </c>
      <c r="C14" s="186"/>
      <c r="D14" s="187"/>
      <c r="E14" s="125"/>
      <c r="F14" s="185"/>
      <c r="G14" s="189"/>
      <c r="H14" s="186"/>
      <c r="I14" s="187"/>
      <c r="J14" s="125"/>
      <c r="K14" s="185"/>
      <c r="L14" s="223"/>
      <c r="M14" s="232"/>
      <c r="N14" s="229"/>
      <c r="O14" s="230"/>
      <c r="P14" s="233"/>
      <c r="Q14" s="405"/>
    </row>
    <row r="15" spans="1:17" ht="17.25" customHeight="1" x14ac:dyDescent="0.2">
      <c r="A15" s="328" t="s">
        <v>40</v>
      </c>
      <c r="B15" s="291">
        <f>SUM(B7:B14)</f>
        <v>42.75</v>
      </c>
      <c r="C15" s="186"/>
      <c r="D15" s="187"/>
      <c r="E15" s="329" t="s">
        <v>38</v>
      </c>
      <c r="F15" s="291">
        <f>SUM(F7:F14)</f>
        <v>27.71</v>
      </c>
      <c r="G15" s="191"/>
      <c r="H15" s="186"/>
      <c r="I15" s="187"/>
      <c r="J15" s="329" t="s">
        <v>62</v>
      </c>
      <c r="K15" s="291">
        <f>SUM(K7:K14)</f>
        <v>37.51</v>
      </c>
      <c r="L15" s="224"/>
      <c r="M15" s="231"/>
      <c r="N15" s="615" t="s">
        <v>200</v>
      </c>
      <c r="O15" s="615"/>
      <c r="P15" s="231"/>
      <c r="Q15" s="405"/>
    </row>
    <row r="16" spans="1:17" ht="17.25" customHeight="1" thickBot="1" x14ac:dyDescent="0.25">
      <c r="A16" s="192"/>
      <c r="B16" s="193"/>
      <c r="C16" s="186"/>
      <c r="D16" s="187"/>
      <c r="E16" s="125"/>
      <c r="F16" s="185"/>
      <c r="G16" s="189"/>
      <c r="H16" s="186"/>
      <c r="I16" s="187"/>
      <c r="J16" s="125"/>
      <c r="K16" s="125"/>
      <c r="L16" s="222"/>
      <c r="M16" s="231"/>
      <c r="N16" s="616"/>
      <c r="O16" s="616"/>
      <c r="P16" s="231"/>
      <c r="Q16" s="405"/>
    </row>
    <row r="17" spans="1:17" ht="12.75" customHeight="1" thickTop="1" x14ac:dyDescent="0.2">
      <c r="A17" s="209" t="s">
        <v>64</v>
      </c>
      <c r="B17" s="210"/>
      <c r="C17" s="186"/>
      <c r="D17" s="187"/>
      <c r="E17" s="211" t="s">
        <v>64</v>
      </c>
      <c r="F17" s="210"/>
      <c r="G17" s="108"/>
      <c r="H17" s="186"/>
      <c r="I17" s="187"/>
      <c r="J17" s="211" t="s">
        <v>64</v>
      </c>
      <c r="K17" s="210"/>
      <c r="L17" s="222"/>
      <c r="M17" s="231"/>
      <c r="N17" s="646" t="s">
        <v>63</v>
      </c>
      <c r="O17" s="619">
        <f>SUM(B15*K30)</f>
        <v>0</v>
      </c>
      <c r="P17" s="231"/>
      <c r="Q17" s="405"/>
    </row>
    <row r="18" spans="1:17" ht="12.75" customHeight="1" x14ac:dyDescent="0.2">
      <c r="A18" s="288" t="s">
        <v>217</v>
      </c>
      <c r="B18" s="200">
        <v>14.49</v>
      </c>
      <c r="C18" s="186"/>
      <c r="D18" s="187"/>
      <c r="E18" s="289" t="s">
        <v>218</v>
      </c>
      <c r="F18" s="200">
        <v>14.49</v>
      </c>
      <c r="G18" s="189"/>
      <c r="H18" s="186"/>
      <c r="I18" s="187"/>
      <c r="J18" s="289" t="s">
        <v>218</v>
      </c>
      <c r="K18" s="200">
        <v>14.49</v>
      </c>
      <c r="L18" s="223"/>
      <c r="M18" s="231"/>
      <c r="N18" s="621"/>
      <c r="O18" s="620"/>
      <c r="P18" s="231"/>
      <c r="Q18" s="405"/>
    </row>
    <row r="19" spans="1:17" ht="12.75" customHeight="1" x14ac:dyDescent="0.2">
      <c r="A19" s="288" t="s">
        <v>67</v>
      </c>
      <c r="B19" s="200">
        <v>1.67</v>
      </c>
      <c r="C19" s="186"/>
      <c r="D19" s="187"/>
      <c r="E19" s="289" t="s">
        <v>68</v>
      </c>
      <c r="F19" s="200">
        <v>1.67</v>
      </c>
      <c r="G19" s="189"/>
      <c r="H19" s="186"/>
      <c r="I19" s="187"/>
      <c r="J19" s="289" t="s">
        <v>69</v>
      </c>
      <c r="K19" s="200">
        <v>1.67</v>
      </c>
      <c r="L19" s="223"/>
      <c r="M19" s="231"/>
      <c r="N19" s="621" t="s">
        <v>65</v>
      </c>
      <c r="O19" s="620">
        <f>SUM(F15*K32)</f>
        <v>0</v>
      </c>
      <c r="P19" s="231"/>
      <c r="Q19" s="405"/>
    </row>
    <row r="20" spans="1:17" ht="12.75" customHeight="1" x14ac:dyDescent="0.2">
      <c r="A20" s="288" t="s">
        <v>70</v>
      </c>
      <c r="B20" s="200">
        <v>3.59</v>
      </c>
      <c r="C20" s="186"/>
      <c r="D20" s="187"/>
      <c r="E20" s="289" t="s">
        <v>71</v>
      </c>
      <c r="F20" s="200">
        <v>3.59</v>
      </c>
      <c r="G20" s="189"/>
      <c r="H20" s="186"/>
      <c r="I20" s="187"/>
      <c r="J20" s="289" t="s">
        <v>72</v>
      </c>
      <c r="K20" s="200">
        <v>3.59</v>
      </c>
      <c r="L20" s="223"/>
      <c r="M20" s="231"/>
      <c r="N20" s="621"/>
      <c r="O20" s="620"/>
      <c r="P20" s="231"/>
      <c r="Q20" s="405"/>
    </row>
    <row r="21" spans="1:17" ht="12.75" customHeight="1" x14ac:dyDescent="0.2">
      <c r="A21" s="331" t="s">
        <v>208</v>
      </c>
      <c r="B21" s="290">
        <f>SUM(B18:B20)</f>
        <v>19.75</v>
      </c>
      <c r="C21" s="186"/>
      <c r="D21" s="187"/>
      <c r="E21" s="330" t="s">
        <v>208</v>
      </c>
      <c r="F21" s="290">
        <f>SUM(F18:F20)</f>
        <v>19.75</v>
      </c>
      <c r="G21" s="189"/>
      <c r="H21" s="186"/>
      <c r="I21" s="187"/>
      <c r="J21" s="330" t="s">
        <v>208</v>
      </c>
      <c r="K21" s="290">
        <f>SUM(K18:K20)</f>
        <v>19.75</v>
      </c>
      <c r="L21" s="223"/>
      <c r="M21" s="231"/>
      <c r="N21" s="621" t="s">
        <v>66</v>
      </c>
      <c r="O21" s="620">
        <f>SUM(K15*K34)</f>
        <v>0</v>
      </c>
      <c r="P21" s="231"/>
      <c r="Q21" s="405"/>
    </row>
    <row r="22" spans="1:17" ht="12.75" customHeight="1" x14ac:dyDescent="0.2">
      <c r="A22" s="58"/>
      <c r="B22" s="19"/>
      <c r="C22" s="186"/>
      <c r="D22" s="187"/>
      <c r="E22" s="19"/>
      <c r="F22" s="19"/>
      <c r="G22" s="189"/>
      <c r="H22" s="186"/>
      <c r="I22" s="187"/>
      <c r="J22" s="19"/>
      <c r="K22" s="19"/>
      <c r="L22" s="223"/>
      <c r="M22" s="231"/>
      <c r="N22" s="621"/>
      <c r="O22" s="620"/>
      <c r="P22" s="231"/>
      <c r="Q22" s="405"/>
    </row>
    <row r="23" spans="1:17" ht="6" customHeight="1" x14ac:dyDescent="0.25">
      <c r="A23" s="194"/>
      <c r="B23" s="185"/>
      <c r="C23" s="186"/>
      <c r="D23" s="187"/>
      <c r="E23" s="125"/>
      <c r="F23" s="185"/>
      <c r="G23" s="189"/>
      <c r="H23" s="186"/>
      <c r="I23" s="187"/>
      <c r="J23" s="125"/>
      <c r="K23" s="185"/>
      <c r="L23" s="223"/>
      <c r="M23" s="231"/>
      <c r="N23" s="228"/>
      <c r="O23" s="226"/>
      <c r="P23" s="231"/>
      <c r="Q23" s="405"/>
    </row>
    <row r="24" spans="1:17" ht="9" customHeight="1" x14ac:dyDescent="0.2">
      <c r="A24" s="647" t="s">
        <v>42</v>
      </c>
      <c r="B24" s="648"/>
      <c r="C24" s="648"/>
      <c r="D24" s="648"/>
      <c r="E24" s="648"/>
      <c r="F24" s="648"/>
      <c r="G24" s="648"/>
      <c r="H24" s="648"/>
      <c r="I24" s="648"/>
      <c r="J24" s="648"/>
      <c r="K24" s="648"/>
      <c r="L24" s="223"/>
      <c r="M24" s="231"/>
      <c r="N24" s="622" t="s">
        <v>120</v>
      </c>
      <c r="O24" s="624">
        <f>SUM(B21*K36)</f>
        <v>0</v>
      </c>
      <c r="P24" s="231"/>
      <c r="Q24" s="405"/>
    </row>
    <row r="25" spans="1:17" ht="9" customHeight="1" thickBot="1" x14ac:dyDescent="0.25">
      <c r="A25" s="649"/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225"/>
      <c r="M25" s="231"/>
      <c r="N25" s="623"/>
      <c r="O25" s="625"/>
      <c r="P25" s="231"/>
      <c r="Q25" s="405"/>
    </row>
    <row r="26" spans="1:17" ht="26.25" customHeight="1" thickBot="1" x14ac:dyDescent="0.35">
      <c r="A26" s="629" t="s">
        <v>8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231"/>
      <c r="N26" s="272" t="s">
        <v>160</v>
      </c>
      <c r="O26" s="273">
        <f>SUM(O17:O25)</f>
        <v>0</v>
      </c>
      <c r="P26" s="231"/>
      <c r="Q26" s="405"/>
    </row>
    <row r="27" spans="1:17" ht="12.75" customHeight="1" x14ac:dyDescent="0.2">
      <c r="A27" s="195"/>
      <c r="B27" s="196"/>
      <c r="C27" s="196"/>
      <c r="D27" s="196"/>
      <c r="E27" s="196"/>
      <c r="F27" s="196"/>
      <c r="G27" s="196"/>
      <c r="H27" s="198"/>
      <c r="I27" s="197"/>
      <c r="J27" s="196"/>
      <c r="K27" s="196"/>
      <c r="L27" s="196"/>
      <c r="M27" s="231"/>
      <c r="N27" s="204" t="s">
        <v>189</v>
      </c>
      <c r="O27" s="227"/>
      <c r="P27" s="231"/>
      <c r="Q27" s="405"/>
    </row>
    <row r="28" spans="1:17" ht="24.75" customHeight="1" x14ac:dyDescent="0.3">
      <c r="A28" s="635" t="s">
        <v>17</v>
      </c>
      <c r="B28" s="631" t="s">
        <v>119</v>
      </c>
      <c r="C28" s="632"/>
      <c r="D28" s="632"/>
      <c r="E28" s="632"/>
      <c r="F28" s="410"/>
      <c r="G28" s="125"/>
      <c r="H28" s="199"/>
      <c r="I28" s="108"/>
      <c r="J28" s="633" t="s">
        <v>190</v>
      </c>
      <c r="K28" s="125"/>
      <c r="L28" s="125"/>
      <c r="M28" s="231"/>
      <c r="N28" s="235" t="s">
        <v>20</v>
      </c>
      <c r="O28" s="236">
        <f>SUM(I31,I32,I33,I134)</f>
        <v>0</v>
      </c>
      <c r="P28" s="231"/>
      <c r="Q28" s="405"/>
    </row>
    <row r="29" spans="1:17" ht="7.5" customHeight="1" x14ac:dyDescent="0.35">
      <c r="A29" s="635"/>
      <c r="B29" s="267"/>
      <c r="C29" s="125"/>
      <c r="D29" s="125"/>
      <c r="E29" s="125"/>
      <c r="F29" s="125"/>
      <c r="G29" s="125"/>
      <c r="H29" s="199"/>
      <c r="I29" s="108"/>
      <c r="J29" s="634"/>
      <c r="K29" s="125"/>
      <c r="L29" s="125"/>
      <c r="M29" s="231"/>
      <c r="N29" s="188"/>
      <c r="O29" s="227"/>
      <c r="P29" s="231"/>
      <c r="Q29" s="405"/>
    </row>
    <row r="30" spans="1:17" ht="12.75" customHeight="1" thickBot="1" x14ac:dyDescent="0.4">
      <c r="A30" s="636"/>
      <c r="B30" s="267"/>
      <c r="C30" s="125"/>
      <c r="D30" s="125"/>
      <c r="E30" s="125"/>
      <c r="F30" s="125"/>
      <c r="G30" s="125"/>
      <c r="H30" s="199"/>
      <c r="I30" s="108"/>
      <c r="J30" s="628" t="s">
        <v>194</v>
      </c>
      <c r="K30" s="617"/>
      <c r="L30" s="618"/>
      <c r="M30" s="231"/>
      <c r="N30" s="125"/>
      <c r="O30" s="219"/>
      <c r="P30" s="231"/>
      <c r="Q30" s="405"/>
    </row>
    <row r="31" spans="1:17" ht="18" customHeight="1" thickTop="1" x14ac:dyDescent="0.25">
      <c r="A31" s="244" t="s">
        <v>21</v>
      </c>
      <c r="B31" s="245">
        <v>2.99</v>
      </c>
      <c r="C31" s="246"/>
      <c r="D31" s="247"/>
      <c r="E31" s="247" t="s">
        <v>201</v>
      </c>
      <c r="F31" s="241">
        <f>$F$28</f>
        <v>0</v>
      </c>
      <c r="G31" s="204"/>
      <c r="H31" s="268"/>
      <c r="I31" s="205">
        <f>F31*B31</f>
        <v>0</v>
      </c>
      <c r="J31" s="628"/>
      <c r="K31" s="617"/>
      <c r="L31" s="618"/>
      <c r="M31" s="231"/>
      <c r="N31" s="611" t="s">
        <v>161</v>
      </c>
      <c r="O31" s="613">
        <f>SUM(O28,O26)</f>
        <v>0</v>
      </c>
      <c r="P31" s="231"/>
      <c r="Q31" s="405"/>
    </row>
    <row r="32" spans="1:17" ht="18" customHeight="1" thickBot="1" x14ac:dyDescent="0.3">
      <c r="A32" s="244" t="s">
        <v>227</v>
      </c>
      <c r="B32" s="245">
        <v>22.49</v>
      </c>
      <c r="C32" s="246"/>
      <c r="D32" s="247"/>
      <c r="E32" s="247" t="s">
        <v>201</v>
      </c>
      <c r="F32" s="241">
        <f>$F$28</f>
        <v>0</v>
      </c>
      <c r="G32" s="204"/>
      <c r="H32" s="268"/>
      <c r="I32" s="205">
        <f>F32*B32</f>
        <v>0</v>
      </c>
      <c r="J32" s="628" t="s">
        <v>195</v>
      </c>
      <c r="K32" s="617"/>
      <c r="L32" s="618"/>
      <c r="M32" s="231"/>
      <c r="N32" s="612"/>
      <c r="O32" s="614"/>
      <c r="P32" s="231"/>
      <c r="Q32" s="405"/>
    </row>
    <row r="33" spans="1:21" ht="18" customHeight="1" thickTop="1" thickBot="1" x14ac:dyDescent="0.3">
      <c r="A33" s="244" t="s">
        <v>219</v>
      </c>
      <c r="B33" s="245">
        <v>24.99</v>
      </c>
      <c r="C33" s="246"/>
      <c r="D33" s="247"/>
      <c r="E33" s="248" t="s">
        <v>202</v>
      </c>
      <c r="F33" s="411"/>
      <c r="G33" s="204"/>
      <c r="H33" s="268"/>
      <c r="I33" s="205">
        <f t="shared" ref="I33:I36" si="0">F33*B33</f>
        <v>0</v>
      </c>
      <c r="J33" s="628"/>
      <c r="K33" s="617"/>
      <c r="L33" s="618"/>
      <c r="M33" s="231"/>
      <c r="N33" s="237" t="s">
        <v>157</v>
      </c>
      <c r="O33" s="219"/>
      <c r="P33" s="231"/>
      <c r="Q33" s="405"/>
    </row>
    <row r="34" spans="1:21" ht="17.25" customHeight="1" thickBot="1" x14ac:dyDescent="0.3">
      <c r="A34" s="244" t="s">
        <v>226</v>
      </c>
      <c r="B34" s="245">
        <v>18.989999999999998</v>
      </c>
      <c r="C34" s="246"/>
      <c r="D34" s="247"/>
      <c r="E34" s="248" t="s">
        <v>23</v>
      </c>
      <c r="F34" s="411"/>
      <c r="G34" s="204"/>
      <c r="H34" s="268"/>
      <c r="I34" s="205" t="e">
        <f>#REF!*#REF!</f>
        <v>#REF!</v>
      </c>
      <c r="J34" s="626" t="s">
        <v>196</v>
      </c>
      <c r="K34" s="637"/>
      <c r="L34" s="638"/>
      <c r="M34" s="240"/>
      <c r="N34" s="229"/>
      <c r="O34" s="230"/>
      <c r="P34" s="234"/>
      <c r="Q34" s="405"/>
    </row>
    <row r="35" spans="1:21" ht="18" customHeight="1" x14ac:dyDescent="0.25">
      <c r="A35" s="479"/>
      <c r="B35" s="480"/>
      <c r="C35" s="481"/>
      <c r="D35" s="482"/>
      <c r="E35" s="483"/>
      <c r="F35" s="484"/>
      <c r="G35" s="204"/>
      <c r="H35" s="268"/>
      <c r="I35" s="205">
        <f t="shared" si="0"/>
        <v>0</v>
      </c>
      <c r="J35" s="627"/>
      <c r="K35" s="639"/>
      <c r="L35" s="640"/>
      <c r="M35" s="125"/>
      <c r="N35" s="125"/>
      <c r="O35" s="219"/>
      <c r="P35" s="125"/>
      <c r="Q35" s="403"/>
    </row>
    <row r="36" spans="1:21" ht="18" customHeight="1" x14ac:dyDescent="0.25">
      <c r="A36" s="479"/>
      <c r="B36" s="480"/>
      <c r="C36" s="481"/>
      <c r="D36" s="482"/>
      <c r="E36" s="483"/>
      <c r="F36" s="484"/>
      <c r="G36" s="204"/>
      <c r="H36" s="268"/>
      <c r="I36" s="205">
        <f t="shared" si="0"/>
        <v>0</v>
      </c>
      <c r="J36" s="626" t="s">
        <v>197</v>
      </c>
      <c r="K36" s="617"/>
      <c r="L36" s="641"/>
      <c r="M36" s="125"/>
      <c r="N36" s="125"/>
      <c r="O36" s="219"/>
      <c r="P36" s="125"/>
      <c r="Q36" s="403"/>
      <c r="U36" s="145"/>
    </row>
    <row r="37" spans="1:21" ht="18" customHeight="1" x14ac:dyDescent="0.2">
      <c r="G37" s="204"/>
      <c r="H37" s="268"/>
      <c r="I37" s="205">
        <f>F34*B34</f>
        <v>0</v>
      </c>
      <c r="J37" s="627"/>
      <c r="K37" s="617"/>
      <c r="L37" s="641"/>
      <c r="M37" s="125"/>
      <c r="N37" s="219"/>
      <c r="O37" s="219"/>
      <c r="P37" s="125"/>
      <c r="Q37" s="403"/>
    </row>
    <row r="38" spans="1:21" ht="12.75" customHeight="1" thickBot="1" x14ac:dyDescent="0.3">
      <c r="A38" s="249"/>
      <c r="B38" s="250"/>
      <c r="C38" s="250"/>
      <c r="D38" s="250"/>
      <c r="E38" s="250"/>
      <c r="F38" s="250"/>
      <c r="G38" s="207"/>
      <c r="H38" s="208"/>
      <c r="I38" s="207"/>
      <c r="J38" s="207"/>
      <c r="K38" s="207"/>
      <c r="L38" s="208"/>
      <c r="M38" s="125"/>
      <c r="N38" s="125"/>
      <c r="O38" s="219"/>
      <c r="P38" s="125"/>
      <c r="Q38" s="403"/>
    </row>
    <row r="39" spans="1:21" ht="12.75" customHeight="1" thickBot="1" x14ac:dyDescent="0.25">
      <c r="A39" s="406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8"/>
      <c r="P39" s="407"/>
      <c r="Q39" s="409"/>
    </row>
    <row r="40" spans="1:21" ht="12.75" customHeight="1" thickTop="1" x14ac:dyDescent="0.2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400"/>
      <c r="P40" s="399"/>
    </row>
    <row r="41" spans="1:21" ht="12.75" customHeight="1" x14ac:dyDescent="0.2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400"/>
      <c r="P41" s="399"/>
    </row>
    <row r="42" spans="1:21" ht="12.75" customHeight="1" x14ac:dyDescent="0.2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400"/>
      <c r="P42" s="399"/>
    </row>
    <row r="43" spans="1:21" ht="12.75" customHeight="1" x14ac:dyDescent="0.2"/>
    <row r="44" spans="1:21" ht="12.75" customHeight="1" x14ac:dyDescent="0.2"/>
    <row r="45" spans="1:21" ht="12.75" customHeight="1" x14ac:dyDescent="0.2"/>
    <row r="46" spans="1:21" ht="12.75" customHeight="1" x14ac:dyDescent="0.2"/>
    <row r="47" spans="1:21" ht="12.75" customHeight="1" x14ac:dyDescent="0.2"/>
    <row r="48" spans="1:2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</sheetData>
  <sheetProtection algorithmName="SHA-512" hashValue="tFGqKLTiZ2iPw8niBpLABgB1ELEYSfSB+j0lOoqXCCqiHvyihxveKryY30JBAjrinxZMf8kGCj7nVGmVuYSm3A==" saltValue="+JtABllzoY0LUwHUdcKtrA==" spinCount="100000" sheet="1" objects="1" scenarios="1"/>
  <mergeCells count="27">
    <mergeCell ref="N12:N13"/>
    <mergeCell ref="B1:J2"/>
    <mergeCell ref="B3:J3"/>
    <mergeCell ref="N17:N18"/>
    <mergeCell ref="A24:K25"/>
    <mergeCell ref="J36:J37"/>
    <mergeCell ref="J34:J35"/>
    <mergeCell ref="J32:J33"/>
    <mergeCell ref="A26:L26"/>
    <mergeCell ref="B28:E28"/>
    <mergeCell ref="J28:J29"/>
    <mergeCell ref="J30:J31"/>
    <mergeCell ref="A28:A30"/>
    <mergeCell ref="K34:L35"/>
    <mergeCell ref="K36:L37"/>
    <mergeCell ref="N31:N32"/>
    <mergeCell ref="O31:O32"/>
    <mergeCell ref="N15:O16"/>
    <mergeCell ref="K30:L31"/>
    <mergeCell ref="K32:L33"/>
    <mergeCell ref="O17:O18"/>
    <mergeCell ref="N19:N20"/>
    <mergeCell ref="N21:N22"/>
    <mergeCell ref="N24:N25"/>
    <mergeCell ref="O19:O20"/>
    <mergeCell ref="O21:O22"/>
    <mergeCell ref="O24:O25"/>
  </mergeCells>
  <pageMargins left="0.7" right="0.7" top="0.75" bottom="0.75" header="0" footer="0"/>
  <pageSetup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73"/>
  <sheetViews>
    <sheetView topLeftCell="A15" zoomScale="77" zoomScaleNormal="77" workbookViewId="0">
      <selection activeCell="L31" activeCellId="2" sqref="G26 G31:G32 L31:L35"/>
    </sheetView>
  </sheetViews>
  <sheetFormatPr defaultColWidth="14.42578125" defaultRowHeight="15" customHeight="1" x14ac:dyDescent="0.2"/>
  <cols>
    <col min="1" max="1" width="27.7109375" style="17" customWidth="1"/>
    <col min="2" max="2" width="10.42578125" style="17" customWidth="1"/>
    <col min="3" max="3" width="9.140625" style="17" hidden="1" customWidth="1"/>
    <col min="4" max="4" width="3.28515625" style="17" customWidth="1"/>
    <col min="5" max="5" width="9.140625" style="17" hidden="1" customWidth="1"/>
    <col min="6" max="6" width="30.85546875" style="17" customWidth="1"/>
    <col min="7" max="7" width="8.42578125" style="17" customWidth="1"/>
    <col min="8" max="8" width="9.140625" style="17" hidden="1" customWidth="1"/>
    <col min="9" max="9" width="3.28515625" style="17" customWidth="1"/>
    <col min="10" max="10" width="9.140625" style="17" hidden="1" customWidth="1"/>
    <col min="11" max="11" width="33.140625" style="17" customWidth="1"/>
    <col min="12" max="12" width="9.42578125" style="17" customWidth="1"/>
    <col min="13" max="13" width="1.140625" style="17" customWidth="1"/>
    <col min="14" max="14" width="3.28515625" style="17" customWidth="1"/>
    <col min="15" max="15" width="0.140625" style="17" customWidth="1"/>
    <col min="16" max="16" width="31.42578125" style="17" customWidth="1"/>
    <col min="17" max="17" width="9.7109375" style="17" customWidth="1"/>
    <col min="18" max="18" width="2.5703125" style="17" customWidth="1"/>
    <col min="19" max="19" width="16.5703125" style="17" customWidth="1"/>
    <col min="20" max="20" width="3.28515625" style="17" customWidth="1"/>
    <col min="21" max="21" width="3.85546875" style="17" customWidth="1"/>
    <col min="22" max="27" width="8" style="17" customWidth="1"/>
    <col min="28" max="16384" width="14.42578125" style="17"/>
  </cols>
  <sheetData>
    <row r="1" spans="1:21" ht="20.25" customHeight="1" thickTop="1" x14ac:dyDescent="0.2">
      <c r="A1" s="669" t="s">
        <v>73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414"/>
      <c r="S1" s="414"/>
      <c r="T1" s="414"/>
      <c r="U1" s="415"/>
    </row>
    <row r="2" spans="1:21" ht="20.25" customHeight="1" x14ac:dyDescent="0.2">
      <c r="A2" s="671"/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19"/>
      <c r="S2" s="19"/>
      <c r="T2" s="19"/>
      <c r="U2" s="403"/>
    </row>
    <row r="3" spans="1:21" ht="24" customHeight="1" thickBot="1" x14ac:dyDescent="0.4">
      <c r="A3" s="673" t="s">
        <v>74</v>
      </c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19"/>
      <c r="S3" s="19"/>
      <c r="T3" s="19"/>
      <c r="U3" s="403"/>
    </row>
    <row r="4" spans="1:21" ht="14.25" customHeight="1" x14ac:dyDescent="0.2">
      <c r="A4" s="436" t="s">
        <v>0</v>
      </c>
      <c r="B4" s="45"/>
      <c r="C4" s="45"/>
      <c r="D4" s="46"/>
      <c r="E4" s="46"/>
      <c r="F4" s="46" t="s">
        <v>1</v>
      </c>
      <c r="G4" s="45"/>
      <c r="H4" s="45"/>
      <c r="I4" s="46"/>
      <c r="J4" s="46"/>
      <c r="K4" s="46" t="s">
        <v>2</v>
      </c>
      <c r="L4" s="47"/>
      <c r="M4" s="47"/>
      <c r="N4" s="47"/>
      <c r="O4" s="47"/>
      <c r="P4" s="46" t="s">
        <v>75</v>
      </c>
      <c r="Q4" s="47"/>
      <c r="R4" s="48"/>
      <c r="S4" s="19"/>
      <c r="T4" s="142"/>
      <c r="U4" s="403"/>
    </row>
    <row r="5" spans="1:21" ht="12.75" customHeight="1" x14ac:dyDescent="0.2">
      <c r="A5" s="418"/>
      <c r="B5" s="49"/>
      <c r="C5" s="50"/>
      <c r="D5" s="51"/>
      <c r="E5" s="52"/>
      <c r="F5" s="53"/>
      <c r="G5" s="49"/>
      <c r="H5" s="50"/>
      <c r="I5" s="51"/>
      <c r="J5" s="52"/>
      <c r="K5" s="53"/>
      <c r="L5" s="54"/>
      <c r="M5" s="54"/>
      <c r="N5" s="8"/>
      <c r="O5" s="55"/>
      <c r="P5" s="53"/>
      <c r="Q5" s="54"/>
      <c r="R5" s="56"/>
      <c r="S5" s="19"/>
      <c r="T5" s="19"/>
      <c r="U5" s="403"/>
    </row>
    <row r="6" spans="1:21" ht="12.75" customHeight="1" x14ac:dyDescent="0.2">
      <c r="A6" s="420" t="s">
        <v>29</v>
      </c>
      <c r="B6" s="20">
        <v>14.49</v>
      </c>
      <c r="C6" s="9"/>
      <c r="D6" s="8"/>
      <c r="E6" s="55"/>
      <c r="F6" s="150" t="s">
        <v>29</v>
      </c>
      <c r="G6" s="20">
        <v>14.49</v>
      </c>
      <c r="H6" s="9"/>
      <c r="I6" s="8"/>
      <c r="J6" s="55"/>
      <c r="K6" s="150" t="s">
        <v>29</v>
      </c>
      <c r="L6" s="20">
        <v>14.49</v>
      </c>
      <c r="M6" s="57"/>
      <c r="N6" s="8"/>
      <c r="O6" s="55"/>
      <c r="P6" s="150" t="s">
        <v>29</v>
      </c>
      <c r="Q6" s="20">
        <v>14.49</v>
      </c>
      <c r="R6" s="56"/>
      <c r="S6" s="19"/>
      <c r="T6" s="19"/>
      <c r="U6" s="403"/>
    </row>
    <row r="7" spans="1:21" ht="12.75" customHeight="1" x14ac:dyDescent="0.2">
      <c r="A7" s="420" t="s">
        <v>220</v>
      </c>
      <c r="B7" s="20">
        <v>5.9</v>
      </c>
      <c r="C7" s="9"/>
      <c r="D7" s="8"/>
      <c r="E7" s="55"/>
      <c r="F7" s="150" t="s">
        <v>220</v>
      </c>
      <c r="G7" s="20">
        <v>5.9</v>
      </c>
      <c r="H7" s="9"/>
      <c r="I7" s="8"/>
      <c r="J7" s="55"/>
      <c r="K7" s="150" t="s">
        <v>220</v>
      </c>
      <c r="L7" s="20">
        <v>5.9</v>
      </c>
      <c r="M7" s="57"/>
      <c r="N7" s="8"/>
      <c r="O7" s="55"/>
      <c r="P7" s="150" t="s">
        <v>220</v>
      </c>
      <c r="Q7" s="20">
        <v>5.9</v>
      </c>
      <c r="R7" s="56"/>
      <c r="S7" s="19"/>
      <c r="T7" s="19"/>
      <c r="U7" s="403"/>
    </row>
    <row r="8" spans="1:21" ht="12.75" customHeight="1" x14ac:dyDescent="0.2">
      <c r="A8" s="420" t="s">
        <v>221</v>
      </c>
      <c r="B8" s="20">
        <v>7.75</v>
      </c>
      <c r="C8" s="9"/>
      <c r="D8" s="8"/>
      <c r="E8" s="55"/>
      <c r="F8" s="150" t="s">
        <v>222</v>
      </c>
      <c r="G8" s="20">
        <v>8.75</v>
      </c>
      <c r="H8" s="9"/>
      <c r="I8" s="8"/>
      <c r="J8" s="55"/>
      <c r="K8" s="150" t="s">
        <v>223</v>
      </c>
      <c r="L8" s="20">
        <v>8.75</v>
      </c>
      <c r="M8" s="57"/>
      <c r="N8" s="8"/>
      <c r="O8" s="55"/>
      <c r="P8" s="150" t="s">
        <v>224</v>
      </c>
      <c r="Q8" s="20">
        <v>26.99</v>
      </c>
      <c r="R8" s="56"/>
      <c r="S8" s="19"/>
      <c r="T8" s="19"/>
      <c r="U8" s="403"/>
    </row>
    <row r="9" spans="1:21" ht="12.75" customHeight="1" x14ac:dyDescent="0.2">
      <c r="A9" s="420" t="s">
        <v>225</v>
      </c>
      <c r="B9" s="20">
        <v>19.190000000000001</v>
      </c>
      <c r="C9" s="9"/>
      <c r="D9" s="8"/>
      <c r="E9" s="55"/>
      <c r="F9" s="150" t="s">
        <v>76</v>
      </c>
      <c r="G9" s="20">
        <v>0.85</v>
      </c>
      <c r="H9" s="9"/>
      <c r="I9" s="8"/>
      <c r="J9" s="55"/>
      <c r="K9" s="150" t="s">
        <v>76</v>
      </c>
      <c r="L9" s="20">
        <v>0.85</v>
      </c>
      <c r="M9" s="57"/>
      <c r="N9" s="8"/>
      <c r="O9" s="55"/>
      <c r="P9" s="150" t="s">
        <v>76</v>
      </c>
      <c r="Q9" s="20">
        <v>0.85</v>
      </c>
      <c r="R9" s="56"/>
      <c r="S9" s="19"/>
      <c r="T9" s="19"/>
      <c r="U9" s="403"/>
    </row>
    <row r="10" spans="1:21" ht="12.75" customHeight="1" x14ac:dyDescent="0.2">
      <c r="A10" s="420" t="s">
        <v>76</v>
      </c>
      <c r="B10" s="20">
        <v>0.85</v>
      </c>
      <c r="C10" s="9"/>
      <c r="D10" s="8"/>
      <c r="E10" s="55"/>
      <c r="F10" s="19"/>
      <c r="G10" s="19"/>
      <c r="H10" s="9"/>
      <c r="I10" s="8"/>
      <c r="J10" s="55"/>
      <c r="K10" s="19"/>
      <c r="L10" s="57"/>
      <c r="M10" s="57"/>
      <c r="N10" s="8"/>
      <c r="O10" s="55"/>
      <c r="P10" s="19"/>
      <c r="Q10" s="57"/>
      <c r="R10" s="56"/>
      <c r="S10" s="19"/>
      <c r="T10" s="19"/>
      <c r="U10" s="403"/>
    </row>
    <row r="11" spans="1:21" ht="12.75" customHeight="1" x14ac:dyDescent="0.2">
      <c r="A11" s="416"/>
      <c r="B11" s="19"/>
      <c r="C11" s="9"/>
      <c r="D11" s="8"/>
      <c r="E11" s="55"/>
      <c r="F11" s="19"/>
      <c r="G11" s="57"/>
      <c r="H11" s="9"/>
      <c r="I11" s="8"/>
      <c r="J11" s="55"/>
      <c r="K11" s="19"/>
      <c r="L11" s="19"/>
      <c r="M11" s="57"/>
      <c r="N11" s="8"/>
      <c r="O11" s="55"/>
      <c r="P11" s="19"/>
      <c r="Q11" s="57"/>
      <c r="R11" s="56"/>
      <c r="S11" s="19"/>
      <c r="T11" s="19"/>
      <c r="U11" s="403"/>
    </row>
    <row r="12" spans="1:21" ht="12.75" customHeight="1" x14ac:dyDescent="0.2">
      <c r="A12" s="416"/>
      <c r="B12" s="19"/>
      <c r="C12" s="9"/>
      <c r="D12" s="8"/>
      <c r="E12" s="55"/>
      <c r="F12" s="19"/>
      <c r="G12" s="57"/>
      <c r="H12" s="9"/>
      <c r="I12" s="8"/>
      <c r="J12" s="55"/>
      <c r="K12" s="19"/>
      <c r="L12" s="57"/>
      <c r="M12" s="57"/>
      <c r="N12" s="8"/>
      <c r="O12" s="55"/>
      <c r="P12" s="19"/>
      <c r="Q12" s="57"/>
      <c r="R12" s="56"/>
      <c r="S12" s="19"/>
      <c r="T12" s="19"/>
      <c r="U12" s="403"/>
    </row>
    <row r="13" spans="1:21" ht="12.75" customHeight="1" x14ac:dyDescent="0.2">
      <c r="A13" s="416"/>
      <c r="B13" s="57"/>
      <c r="C13" s="9"/>
      <c r="D13" s="8"/>
      <c r="E13" s="55"/>
      <c r="F13" s="19"/>
      <c r="G13" s="57"/>
      <c r="H13" s="9"/>
      <c r="I13" s="8"/>
      <c r="J13" s="55"/>
      <c r="K13" s="19"/>
      <c r="L13" s="54"/>
      <c r="M13" s="19"/>
      <c r="N13" s="8"/>
      <c r="O13" s="55"/>
      <c r="P13" s="19"/>
      <c r="Q13" s="57"/>
      <c r="R13" s="56"/>
      <c r="S13" s="19"/>
      <c r="T13" s="19"/>
      <c r="U13" s="403"/>
    </row>
    <row r="14" spans="1:21" ht="15" customHeight="1" x14ac:dyDescent="0.2">
      <c r="A14" s="434" t="s">
        <v>40</v>
      </c>
      <c r="B14" s="333">
        <f>SUM(B6:B13)</f>
        <v>48.18</v>
      </c>
      <c r="C14" s="60"/>
      <c r="D14" s="8"/>
      <c r="E14" s="55"/>
      <c r="F14" s="327" t="s">
        <v>38</v>
      </c>
      <c r="G14" s="333">
        <f>SUM(G6:G13)</f>
        <v>29.990000000000002</v>
      </c>
      <c r="H14" s="60"/>
      <c r="I14" s="8"/>
      <c r="J14" s="55"/>
      <c r="K14" s="327" t="s">
        <v>62</v>
      </c>
      <c r="L14" s="333">
        <f>SUM(L6:L13)</f>
        <v>29.990000000000002</v>
      </c>
      <c r="M14" s="59"/>
      <c r="N14" s="8"/>
      <c r="O14" s="55"/>
      <c r="P14" s="327" t="s">
        <v>78</v>
      </c>
      <c r="Q14" s="333">
        <f>SUM(Q6:Q13)</f>
        <v>48.23</v>
      </c>
      <c r="R14" s="56"/>
      <c r="S14" s="19"/>
      <c r="T14" s="19"/>
      <c r="U14" s="403"/>
    </row>
    <row r="15" spans="1:21" ht="12.75" customHeight="1" x14ac:dyDescent="0.2">
      <c r="A15" s="416"/>
      <c r="B15" s="57"/>
      <c r="C15" s="9"/>
      <c r="D15" s="8"/>
      <c r="E15" s="55"/>
      <c r="F15" s="19"/>
      <c r="G15" s="57"/>
      <c r="H15" s="9"/>
      <c r="I15" s="8"/>
      <c r="J15" s="55"/>
      <c r="K15" s="19"/>
      <c r="L15" s="19"/>
      <c r="M15" s="19"/>
      <c r="N15" s="8"/>
      <c r="O15" s="55"/>
      <c r="P15" s="19"/>
      <c r="Q15" s="57"/>
      <c r="R15" s="56"/>
      <c r="S15" s="19"/>
      <c r="T15" s="19"/>
      <c r="U15" s="403"/>
    </row>
    <row r="16" spans="1:21" ht="12.75" customHeight="1" x14ac:dyDescent="0.2">
      <c r="A16" s="416"/>
      <c r="B16" s="19"/>
      <c r="C16" s="5"/>
      <c r="D16" s="8"/>
      <c r="E16" s="55"/>
      <c r="F16" s="19"/>
      <c r="G16" s="19"/>
      <c r="H16" s="5"/>
      <c r="I16" s="8"/>
      <c r="J16" s="55"/>
      <c r="K16" s="19"/>
      <c r="L16" s="19"/>
      <c r="M16" s="19"/>
      <c r="N16" s="8"/>
      <c r="O16" s="55"/>
      <c r="P16" s="19"/>
      <c r="Q16" s="19"/>
      <c r="R16" s="56"/>
      <c r="S16" s="19"/>
      <c r="T16" s="19"/>
      <c r="U16" s="403"/>
    </row>
    <row r="17" spans="1:26" ht="12.75" customHeight="1" x14ac:dyDescent="0.2">
      <c r="A17" s="437" t="s">
        <v>64</v>
      </c>
      <c r="B17" s="57"/>
      <c r="C17" s="9"/>
      <c r="D17" s="8"/>
      <c r="E17" s="55"/>
      <c r="F17" s="62" t="s">
        <v>64</v>
      </c>
      <c r="G17" s="57"/>
      <c r="H17" s="9"/>
      <c r="I17" s="8"/>
      <c r="J17" s="55"/>
      <c r="K17" s="62" t="s">
        <v>64</v>
      </c>
      <c r="L17" s="57"/>
      <c r="M17" s="57"/>
      <c r="N17" s="8"/>
      <c r="O17" s="55"/>
      <c r="P17" s="62" t="s">
        <v>64</v>
      </c>
      <c r="Q17" s="57"/>
      <c r="R17" s="56"/>
      <c r="S17" s="19"/>
      <c r="T17" s="19"/>
      <c r="U17" s="438"/>
      <c r="V17" s="44"/>
      <c r="W17" s="44"/>
      <c r="X17" s="44"/>
      <c r="Y17" s="44"/>
      <c r="Z17" s="44"/>
    </row>
    <row r="18" spans="1:26" ht="12.75" customHeight="1" x14ac:dyDescent="0.2">
      <c r="A18" s="420" t="s">
        <v>83</v>
      </c>
      <c r="B18" s="20">
        <v>2.95</v>
      </c>
      <c r="C18" s="9"/>
      <c r="D18" s="8"/>
      <c r="E18" s="55"/>
      <c r="F18" s="150" t="s">
        <v>83</v>
      </c>
      <c r="G18" s="20">
        <v>2.95</v>
      </c>
      <c r="H18" s="9"/>
      <c r="I18" s="8"/>
      <c r="J18" s="55"/>
      <c r="K18" s="150" t="s">
        <v>84</v>
      </c>
      <c r="L18" s="20">
        <v>2.95</v>
      </c>
      <c r="M18" s="57"/>
      <c r="N18" s="8"/>
      <c r="O18" s="55"/>
      <c r="P18" s="150" t="s">
        <v>83</v>
      </c>
      <c r="Q18" s="20">
        <v>2.95</v>
      </c>
      <c r="R18" s="56"/>
      <c r="S18" s="19"/>
      <c r="T18" s="19"/>
      <c r="U18" s="403"/>
    </row>
    <row r="19" spans="1:26" ht="12.75" customHeight="1" x14ac:dyDescent="0.2">
      <c r="A19" s="420" t="s">
        <v>85</v>
      </c>
      <c r="B19" s="20">
        <v>2.95</v>
      </c>
      <c r="C19" s="9"/>
      <c r="D19" s="8"/>
      <c r="E19" s="55"/>
      <c r="F19" s="150" t="s">
        <v>85</v>
      </c>
      <c r="G19" s="20">
        <v>2.95</v>
      </c>
      <c r="H19" s="9"/>
      <c r="I19" s="8"/>
      <c r="J19" s="55"/>
      <c r="K19" s="150" t="s">
        <v>85</v>
      </c>
      <c r="L19" s="20">
        <v>2.95</v>
      </c>
      <c r="M19" s="57"/>
      <c r="N19" s="8"/>
      <c r="O19" s="55"/>
      <c r="P19" s="150" t="s">
        <v>85</v>
      </c>
      <c r="Q19" s="20">
        <v>2.95</v>
      </c>
      <c r="R19" s="56"/>
      <c r="S19" s="19"/>
      <c r="T19" s="19"/>
      <c r="U19" s="403"/>
    </row>
    <row r="20" spans="1:26" ht="12.75" customHeight="1" x14ac:dyDescent="0.2">
      <c r="A20" s="416"/>
      <c r="B20" s="57"/>
      <c r="C20" s="9"/>
      <c r="D20" s="8"/>
      <c r="E20" s="55"/>
      <c r="F20" s="19"/>
      <c r="G20" s="57"/>
      <c r="H20" s="9"/>
      <c r="I20" s="8"/>
      <c r="J20" s="55"/>
      <c r="K20" s="19"/>
      <c r="L20" s="57"/>
      <c r="M20" s="57"/>
      <c r="N20" s="8"/>
      <c r="O20" s="55"/>
      <c r="P20" s="19"/>
      <c r="Q20" s="57"/>
      <c r="R20" s="56"/>
      <c r="S20" s="19"/>
      <c r="T20" s="19"/>
      <c r="U20" s="403"/>
    </row>
    <row r="21" spans="1:26" ht="12.75" customHeight="1" x14ac:dyDescent="0.2">
      <c r="A21" s="439" t="s">
        <v>86</v>
      </c>
      <c r="B21" s="16">
        <f>SUM(B18:B20)</f>
        <v>5.9</v>
      </c>
      <c r="C21" s="9"/>
      <c r="D21" s="8"/>
      <c r="E21" s="55"/>
      <c r="F21" s="332" t="s">
        <v>86</v>
      </c>
      <c r="G21" s="16">
        <f>SUM(G18:G20)</f>
        <v>5.9</v>
      </c>
      <c r="H21" s="9"/>
      <c r="I21" s="8"/>
      <c r="J21" s="55"/>
      <c r="K21" s="332" t="s">
        <v>86</v>
      </c>
      <c r="L21" s="16">
        <f>SUM(L18:L20)</f>
        <v>5.9</v>
      </c>
      <c r="M21" s="57"/>
      <c r="N21" s="8"/>
      <c r="O21" s="55"/>
      <c r="P21" s="332" t="s">
        <v>86</v>
      </c>
      <c r="Q21" s="16">
        <f>SUM(Q18:Q20)</f>
        <v>5.9</v>
      </c>
      <c r="R21" s="56"/>
      <c r="S21" s="19"/>
      <c r="T21" s="19"/>
      <c r="U21" s="403"/>
    </row>
    <row r="22" spans="1:26" ht="12.75" customHeight="1" x14ac:dyDescent="0.2">
      <c r="A22" s="416"/>
      <c r="B22" s="19"/>
      <c r="C22" s="5"/>
      <c r="D22" s="8"/>
      <c r="E22" s="55"/>
      <c r="F22" s="19"/>
      <c r="G22" s="19"/>
      <c r="H22" s="5"/>
      <c r="I22" s="8"/>
      <c r="J22" s="55"/>
      <c r="K22" s="19"/>
      <c r="L22" s="19"/>
      <c r="M22" s="19"/>
      <c r="N22" s="8"/>
      <c r="O22" s="55"/>
      <c r="P22" s="19"/>
      <c r="Q22" s="19"/>
      <c r="R22" s="56"/>
      <c r="S22" s="19"/>
      <c r="T22" s="19"/>
      <c r="U22" s="403"/>
    </row>
    <row r="23" spans="1:26" ht="15" customHeight="1" thickBot="1" x14ac:dyDescent="0.3">
      <c r="A23" s="675" t="s">
        <v>42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  <c r="L23" s="676"/>
      <c r="M23" s="676"/>
      <c r="N23" s="677"/>
      <c r="O23" s="677"/>
      <c r="P23" s="677"/>
      <c r="Q23" s="677"/>
      <c r="R23" s="56"/>
      <c r="S23" s="19"/>
      <c r="T23" s="19"/>
      <c r="U23" s="403"/>
    </row>
    <row r="24" spans="1:26" ht="30.75" customHeight="1" thickBot="1" x14ac:dyDescent="0.45">
      <c r="A24" s="667" t="s">
        <v>8</v>
      </c>
      <c r="B24" s="668"/>
      <c r="C24" s="668"/>
      <c r="D24" s="668"/>
      <c r="E24" s="668"/>
      <c r="F24" s="668"/>
      <c r="G24" s="668"/>
      <c r="H24" s="668"/>
      <c r="I24" s="668"/>
      <c r="J24" s="668"/>
      <c r="K24" s="668"/>
      <c r="L24" s="668"/>
      <c r="M24" s="668"/>
      <c r="N24" s="160"/>
      <c r="O24" s="33"/>
      <c r="P24" s="156"/>
      <c r="Q24" s="156"/>
      <c r="R24" s="157"/>
      <c r="S24" s="158"/>
      <c r="T24" s="159"/>
      <c r="U24" s="403"/>
    </row>
    <row r="25" spans="1:26" ht="27.75" customHeight="1" thickTop="1" x14ac:dyDescent="0.35">
      <c r="A25" s="440"/>
      <c r="B25" s="18"/>
      <c r="C25" s="18"/>
      <c r="D25" s="18"/>
      <c r="E25" s="6"/>
      <c r="F25" s="18"/>
      <c r="G25" s="18"/>
      <c r="H25" s="18"/>
      <c r="I25" s="23"/>
      <c r="J25" s="19"/>
      <c r="K25" s="28"/>
      <c r="L25" s="29"/>
      <c r="M25" s="29"/>
      <c r="N25" s="161"/>
      <c r="O25" s="13"/>
      <c r="P25" s="678" t="s">
        <v>77</v>
      </c>
      <c r="Q25" s="679"/>
      <c r="R25" s="98"/>
      <c r="S25" s="99">
        <f>L31*B14</f>
        <v>0</v>
      </c>
      <c r="T25" s="163"/>
      <c r="U25" s="403"/>
    </row>
    <row r="26" spans="1:26" ht="27.75" customHeight="1" x14ac:dyDescent="0.35">
      <c r="A26" s="416"/>
      <c r="B26" s="651" t="s">
        <v>187</v>
      </c>
      <c r="C26" s="652"/>
      <c r="D26" s="652"/>
      <c r="E26" s="652"/>
      <c r="F26" s="652"/>
      <c r="G26" s="450"/>
      <c r="H26" s="5"/>
      <c r="I26" s="31"/>
      <c r="J26" s="5"/>
      <c r="K26" s="655" t="s">
        <v>191</v>
      </c>
      <c r="L26" s="655"/>
      <c r="M26" s="29"/>
      <c r="N26" s="161"/>
      <c r="O26" s="13"/>
      <c r="P26" s="660" t="s">
        <v>79</v>
      </c>
      <c r="Q26" s="661"/>
      <c r="R26" s="35"/>
      <c r="S26" s="100">
        <f>L32*G14</f>
        <v>0</v>
      </c>
      <c r="T26" s="163"/>
      <c r="U26" s="403"/>
    </row>
    <row r="27" spans="1:26" ht="27.75" customHeight="1" x14ac:dyDescent="0.35">
      <c r="A27" s="416"/>
      <c r="B27" s="19"/>
      <c r="C27" s="19"/>
      <c r="D27" s="19"/>
      <c r="E27" s="5"/>
      <c r="F27" s="89"/>
      <c r="G27" s="90"/>
      <c r="H27" s="5"/>
      <c r="I27" s="31"/>
      <c r="J27" s="5"/>
      <c r="K27" s="655"/>
      <c r="L27" s="655"/>
      <c r="M27" s="29"/>
      <c r="N27" s="161"/>
      <c r="O27" s="13"/>
      <c r="P27" s="660" t="s">
        <v>80</v>
      </c>
      <c r="Q27" s="661"/>
      <c r="R27" s="35"/>
      <c r="S27" s="101">
        <f>L33*L14</f>
        <v>0</v>
      </c>
      <c r="T27" s="163"/>
      <c r="U27" s="403"/>
    </row>
    <row r="28" spans="1:26" ht="27.75" customHeight="1" x14ac:dyDescent="0.35">
      <c r="A28" s="441" t="s">
        <v>17</v>
      </c>
      <c r="B28" s="19"/>
      <c r="C28" s="19"/>
      <c r="D28" s="19"/>
      <c r="E28" s="5"/>
      <c r="F28" s="32"/>
      <c r="G28" s="32"/>
      <c r="H28" s="5"/>
      <c r="I28" s="31"/>
      <c r="J28" s="442"/>
      <c r="K28" s="19"/>
      <c r="L28" s="19"/>
      <c r="M28" s="29"/>
      <c r="N28" s="161"/>
      <c r="O28" s="13"/>
      <c r="P28" s="660" t="s">
        <v>81</v>
      </c>
      <c r="Q28" s="661"/>
      <c r="R28" s="35"/>
      <c r="S28" s="100">
        <f>L34*Q14</f>
        <v>0</v>
      </c>
      <c r="T28" s="163"/>
      <c r="U28" s="403"/>
    </row>
    <row r="29" spans="1:26" ht="27.75" customHeight="1" x14ac:dyDescent="0.35">
      <c r="A29" s="443" t="s">
        <v>21</v>
      </c>
      <c r="B29" s="172">
        <v>2.99</v>
      </c>
      <c r="C29" s="173"/>
      <c r="D29" s="169"/>
      <c r="E29" s="11" t="s">
        <v>170</v>
      </c>
      <c r="F29" s="170" t="s">
        <v>192</v>
      </c>
      <c r="G29" s="87">
        <f>G26</f>
        <v>0</v>
      </c>
      <c r="H29" s="5"/>
      <c r="I29" s="342">
        <f t="shared" ref="I29:I34" si="0">SUM(G29*B29)</f>
        <v>0</v>
      </c>
      <c r="J29" s="5"/>
      <c r="K29" s="653" t="s">
        <v>177</v>
      </c>
      <c r="L29" s="30"/>
      <c r="M29" s="29"/>
      <c r="N29" s="161"/>
      <c r="O29" s="13"/>
      <c r="P29" s="36"/>
      <c r="Q29" s="37"/>
      <c r="R29" s="38"/>
      <c r="S29" s="102"/>
      <c r="T29" s="163"/>
      <c r="U29" s="403"/>
    </row>
    <row r="30" spans="1:26" ht="27.75" customHeight="1" x14ac:dyDescent="0.35">
      <c r="A30" s="443" t="s">
        <v>88</v>
      </c>
      <c r="B30" s="172">
        <v>18.489999999999998</v>
      </c>
      <c r="C30" s="173"/>
      <c r="D30" s="169"/>
      <c r="E30" s="11"/>
      <c r="F30" s="170" t="s">
        <v>192</v>
      </c>
      <c r="G30" s="87">
        <f>G26</f>
        <v>0</v>
      </c>
      <c r="H30" s="5"/>
      <c r="I30" s="342">
        <f t="shared" si="0"/>
        <v>0</v>
      </c>
      <c r="J30" s="5"/>
      <c r="K30" s="654"/>
      <c r="L30" s="29"/>
      <c r="M30" s="29"/>
      <c r="N30" s="161"/>
      <c r="O30" s="13"/>
      <c r="P30" s="656" t="s">
        <v>121</v>
      </c>
      <c r="Q30" s="657"/>
      <c r="R30" s="34"/>
      <c r="S30" s="103">
        <f>L35*Q21</f>
        <v>0</v>
      </c>
      <c r="T30" s="163"/>
      <c r="U30" s="403"/>
    </row>
    <row r="31" spans="1:26" ht="27.75" customHeight="1" x14ac:dyDescent="0.35">
      <c r="A31" s="443" t="s">
        <v>87</v>
      </c>
      <c r="B31" s="172">
        <v>22.49</v>
      </c>
      <c r="C31" s="173"/>
      <c r="D31" s="12"/>
      <c r="E31" s="14" t="s">
        <v>171</v>
      </c>
      <c r="F31" s="15" t="s">
        <v>193</v>
      </c>
      <c r="G31" s="451"/>
      <c r="H31" s="5"/>
      <c r="I31" s="148">
        <f>SUM(G31*B31)</f>
        <v>0</v>
      </c>
      <c r="J31" s="5"/>
      <c r="K31" s="171" t="s">
        <v>178</v>
      </c>
      <c r="L31" s="452"/>
      <c r="M31" s="29"/>
      <c r="N31" s="161"/>
      <c r="O31" s="13"/>
      <c r="P31" s="39"/>
      <c r="Q31" s="40"/>
      <c r="R31" s="41"/>
      <c r="S31" s="104"/>
      <c r="T31" s="163"/>
      <c r="U31" s="403"/>
    </row>
    <row r="32" spans="1:26" ht="27.75" customHeight="1" x14ac:dyDescent="0.35">
      <c r="A32" s="485" t="s">
        <v>226</v>
      </c>
      <c r="B32" s="486">
        <v>18.989999999999998</v>
      </c>
      <c r="C32" s="487"/>
      <c r="D32" s="488"/>
      <c r="E32" s="489" t="s">
        <v>23</v>
      </c>
      <c r="F32" s="490" t="s">
        <v>172</v>
      </c>
      <c r="G32" s="491"/>
      <c r="H32" s="5"/>
      <c r="I32" s="148">
        <f>SUM(G32*B32)</f>
        <v>0</v>
      </c>
      <c r="J32" s="5"/>
      <c r="K32" s="171" t="s">
        <v>179</v>
      </c>
      <c r="L32" s="452"/>
      <c r="M32" s="29"/>
      <c r="N32" s="161"/>
      <c r="O32" s="13"/>
      <c r="P32" s="656" t="s">
        <v>175</v>
      </c>
      <c r="Q32" s="657"/>
      <c r="R32" s="34"/>
      <c r="S32" s="100">
        <f>SUM(S30,S28,S27,S26,S25)</f>
        <v>0</v>
      </c>
      <c r="T32" s="163"/>
      <c r="U32" s="403"/>
    </row>
    <row r="33" spans="1:21" ht="27.75" customHeight="1" x14ac:dyDescent="0.35">
      <c r="A33" s="499"/>
      <c r="B33" s="500"/>
      <c r="C33" s="501"/>
      <c r="D33" s="502"/>
      <c r="E33" s="503"/>
      <c r="F33" s="504"/>
      <c r="G33" s="505"/>
      <c r="H33" s="5"/>
      <c r="I33" s="148">
        <f t="shared" si="0"/>
        <v>0</v>
      </c>
      <c r="J33" s="5"/>
      <c r="K33" s="171" t="s">
        <v>180</v>
      </c>
      <c r="L33" s="452"/>
      <c r="M33" s="29"/>
      <c r="N33" s="161"/>
      <c r="O33" s="13"/>
      <c r="P33" s="658" t="s">
        <v>176</v>
      </c>
      <c r="Q33" s="659"/>
      <c r="R33" s="42"/>
      <c r="S33" s="100">
        <f>SUM(I29,I30,I31,I32)</f>
        <v>0</v>
      </c>
      <c r="T33" s="163"/>
      <c r="U33" s="403"/>
    </row>
    <row r="34" spans="1:21" ht="27.75" customHeight="1" thickBot="1" x14ac:dyDescent="0.4">
      <c r="A34" s="492"/>
      <c r="B34" s="493"/>
      <c r="C34" s="494"/>
      <c r="D34" s="495"/>
      <c r="E34" s="496"/>
      <c r="F34" s="497"/>
      <c r="G34" s="498"/>
      <c r="H34" s="5"/>
      <c r="I34" s="148">
        <f t="shared" si="0"/>
        <v>0</v>
      </c>
      <c r="J34" s="5"/>
      <c r="K34" s="171" t="s">
        <v>181</v>
      </c>
      <c r="L34" s="452"/>
      <c r="M34" s="29"/>
      <c r="N34" s="161"/>
      <c r="O34" s="13"/>
      <c r="P34" s="36"/>
      <c r="Q34" s="37"/>
      <c r="R34" s="38"/>
      <c r="S34" s="104"/>
      <c r="T34" s="163"/>
      <c r="U34" s="403"/>
    </row>
    <row r="35" spans="1:21" ht="27.75" customHeight="1" thickTop="1" thickBot="1" x14ac:dyDescent="0.4">
      <c r="H35" s="5"/>
      <c r="I35" s="148">
        <f>SUM(G32*B32)</f>
        <v>0</v>
      </c>
      <c r="J35" s="5"/>
      <c r="K35" s="171" t="s">
        <v>182</v>
      </c>
      <c r="L35" s="453"/>
      <c r="M35" s="29"/>
      <c r="N35" s="161"/>
      <c r="O35" s="13"/>
      <c r="P35" s="665" t="s">
        <v>173</v>
      </c>
      <c r="Q35" s="666"/>
      <c r="R35" s="106"/>
      <c r="S35" s="107">
        <f>SUM(S33,S32)</f>
        <v>0</v>
      </c>
      <c r="T35" s="163"/>
      <c r="U35" s="403"/>
    </row>
    <row r="36" spans="1:21" ht="27.75" customHeight="1" thickTop="1" thickBot="1" x14ac:dyDescent="0.3">
      <c r="A36" s="444"/>
      <c r="B36" s="394"/>
      <c r="C36" s="22"/>
      <c r="D36" s="22"/>
      <c r="E36" s="7"/>
      <c r="F36" s="22"/>
      <c r="G36" s="24"/>
      <c r="H36" s="22"/>
      <c r="I36" s="25"/>
      <c r="J36" s="19"/>
      <c r="K36" s="26"/>
      <c r="L36" s="27"/>
      <c r="M36" s="27"/>
      <c r="N36" s="161"/>
      <c r="O36" s="13"/>
      <c r="P36" s="663" t="s">
        <v>174</v>
      </c>
      <c r="Q36" s="664"/>
      <c r="R36" s="43"/>
      <c r="S36" s="105"/>
      <c r="T36" s="163"/>
      <c r="U36" s="403"/>
    </row>
    <row r="37" spans="1:21" ht="12.75" customHeight="1" thickTop="1" thickBot="1" x14ac:dyDescent="0.25">
      <c r="A37" s="445"/>
      <c r="B37" s="446"/>
      <c r="C37" s="19"/>
      <c r="D37" s="19"/>
      <c r="E37" s="19"/>
      <c r="F37" s="19"/>
      <c r="G37" s="19"/>
      <c r="H37" s="19"/>
      <c r="I37" s="19"/>
      <c r="J37" s="19"/>
      <c r="K37" s="29"/>
      <c r="L37" s="29"/>
      <c r="M37" s="29"/>
      <c r="N37" s="162"/>
      <c r="O37" s="13"/>
      <c r="P37" s="164"/>
      <c r="Q37" s="165"/>
      <c r="R37" s="166"/>
      <c r="S37" s="167"/>
      <c r="T37" s="168"/>
      <c r="U37" s="403"/>
    </row>
    <row r="38" spans="1:21" ht="6.75" customHeight="1" x14ac:dyDescent="0.2">
      <c r="A38" s="445"/>
      <c r="B38" s="446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9"/>
      <c r="S38" s="19"/>
      <c r="T38" s="19"/>
      <c r="U38" s="403"/>
    </row>
    <row r="39" spans="1:21" ht="6.75" customHeight="1" x14ac:dyDescent="0.2">
      <c r="A39" s="445"/>
      <c r="B39" s="446"/>
      <c r="C39" s="19"/>
      <c r="D39" s="19"/>
      <c r="E39" s="19"/>
      <c r="F39" s="19"/>
      <c r="G39" s="19"/>
      <c r="H39" s="19"/>
      <c r="I39" s="19"/>
      <c r="J39" s="19"/>
      <c r="K39" s="29"/>
      <c r="L39" s="29"/>
      <c r="M39" s="29"/>
      <c r="N39" s="29"/>
      <c r="O39" s="29"/>
      <c r="P39" s="29"/>
      <c r="Q39" s="29"/>
      <c r="R39" s="29"/>
      <c r="S39" s="19"/>
      <c r="T39" s="19"/>
      <c r="U39" s="403"/>
    </row>
    <row r="40" spans="1:21" ht="12.75" customHeight="1" x14ac:dyDescent="0.2">
      <c r="A40" s="445"/>
      <c r="B40" s="446"/>
      <c r="C40" s="19"/>
      <c r="D40" s="19"/>
      <c r="E40" s="19"/>
      <c r="F40" s="19"/>
      <c r="G40" s="19"/>
      <c r="H40" s="19"/>
      <c r="I40" s="19"/>
      <c r="J40" s="5"/>
      <c r="K40" s="662" t="s">
        <v>82</v>
      </c>
      <c r="L40" s="662"/>
      <c r="M40" s="662"/>
      <c r="N40" s="662"/>
      <c r="O40" s="662"/>
      <c r="P40" s="662"/>
      <c r="Q40" s="662"/>
      <c r="R40" s="662"/>
      <c r="S40" s="662"/>
      <c r="T40" s="19"/>
      <c r="U40" s="403"/>
    </row>
    <row r="41" spans="1:21" ht="12.75" customHeight="1" thickBot="1" x14ac:dyDescent="0.25">
      <c r="A41" s="447"/>
      <c r="B41" s="448"/>
      <c r="C41" s="427"/>
      <c r="D41" s="427"/>
      <c r="E41" s="427"/>
      <c r="F41" s="427"/>
      <c r="G41" s="427"/>
      <c r="H41" s="427"/>
      <c r="I41" s="427"/>
      <c r="J41" s="449"/>
      <c r="K41" s="427"/>
      <c r="L41" s="427"/>
      <c r="M41" s="428"/>
      <c r="N41" s="428"/>
      <c r="O41" s="428"/>
      <c r="P41" s="428"/>
      <c r="Q41" s="428"/>
      <c r="R41" s="428"/>
      <c r="S41" s="427"/>
      <c r="T41" s="427"/>
      <c r="U41" s="409"/>
    </row>
    <row r="42" spans="1:21" ht="12.75" customHeight="1" thickTop="1" x14ac:dyDescent="0.2"/>
    <row r="43" spans="1:21" ht="12.75" customHeight="1" x14ac:dyDescent="0.2"/>
    <row r="44" spans="1:21" ht="12.75" customHeight="1" x14ac:dyDescent="0.2"/>
    <row r="45" spans="1:21" ht="12.75" customHeight="1" x14ac:dyDescent="0.2"/>
    <row r="46" spans="1:21" ht="12.75" customHeight="1" x14ac:dyDescent="0.2"/>
    <row r="47" spans="1:21" ht="12.75" customHeight="1" x14ac:dyDescent="0.2"/>
    <row r="48" spans="1:2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</sheetData>
  <sheetProtection algorithmName="SHA-512" hashValue="jM0hMNpyIEB7QkFVC2GpEbA7cu3sfgWf8erMM38tIEJS7tWxR+TasJoib5FcZl3MzBDATiSsaNEvDcG1ilebOA==" saltValue="KtEw32aLEf+8Jfc0gi0mUQ==" spinCount="100000" sheet="1" objects="1" scenarios="1"/>
  <protectedRanges>
    <protectedRange sqref="G29:G34" name="Range2"/>
    <protectedRange sqref="L31:L35" name="Range1"/>
  </protectedRanges>
  <mergeCells count="17">
    <mergeCell ref="K40:S40"/>
    <mergeCell ref="P36:Q36"/>
    <mergeCell ref="P35:Q35"/>
    <mergeCell ref="A24:M24"/>
    <mergeCell ref="A1:Q2"/>
    <mergeCell ref="A3:Q3"/>
    <mergeCell ref="A23:Q23"/>
    <mergeCell ref="P25:Q25"/>
    <mergeCell ref="B26:F26"/>
    <mergeCell ref="K29:K30"/>
    <mergeCell ref="K26:L27"/>
    <mergeCell ref="P32:Q32"/>
    <mergeCell ref="P33:Q33"/>
    <mergeCell ref="P30:Q30"/>
    <mergeCell ref="P26:Q26"/>
    <mergeCell ref="P27:Q27"/>
    <mergeCell ref="P28:Q28"/>
  </mergeCells>
  <pageMargins left="0.7" right="0.7" top="0.75" bottom="0.75" header="0" footer="0"/>
  <pageSetup scale="6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991"/>
  <sheetViews>
    <sheetView topLeftCell="A3" zoomScaleNormal="100" workbookViewId="0">
      <selection activeCell="J20" activeCellId="3" sqref="J17:J18 G22 G23 J20:J25"/>
    </sheetView>
  </sheetViews>
  <sheetFormatPr defaultColWidth="14.42578125" defaultRowHeight="15" customHeight="1" x14ac:dyDescent="0.2"/>
  <cols>
    <col min="1" max="1" width="29.85546875" style="17" customWidth="1"/>
    <col min="2" max="2" width="8" style="17" customWidth="1"/>
    <col min="3" max="3" width="9.140625" style="17" hidden="1" customWidth="1"/>
    <col min="4" max="4" width="3" style="17" customWidth="1"/>
    <col min="5" max="5" width="9.140625" style="17" hidden="1" customWidth="1"/>
    <col min="6" max="6" width="30.85546875" style="17" customWidth="1"/>
    <col min="7" max="7" width="9.7109375" style="17" customWidth="1"/>
    <col min="8" max="8" width="3.7109375" style="17" customWidth="1"/>
    <col min="9" max="9" width="32" style="17" customWidth="1"/>
    <col min="10" max="10" width="9.5703125" style="17" customWidth="1"/>
    <col min="11" max="11" width="3.140625" style="17" customWidth="1"/>
    <col min="12" max="12" width="3.28515625" style="17" customWidth="1"/>
    <col min="13" max="13" width="39.28515625" style="17" customWidth="1"/>
    <col min="14" max="14" width="14.28515625" style="17" customWidth="1"/>
    <col min="15" max="15" width="3.28515625" style="17" customWidth="1"/>
    <col min="16" max="16" width="2.7109375" style="17" customWidth="1"/>
    <col min="17" max="17" width="2.140625" style="17" customWidth="1"/>
    <col min="18" max="27" width="8" style="17" customWidth="1"/>
    <col min="28" max="16384" width="14.42578125" style="17"/>
  </cols>
  <sheetData>
    <row r="1" spans="1:16" ht="12.75" customHeight="1" thickTop="1" x14ac:dyDescent="0.2">
      <c r="A1" s="694" t="s">
        <v>89</v>
      </c>
      <c r="B1" s="695"/>
      <c r="C1" s="695"/>
      <c r="D1" s="695"/>
      <c r="E1" s="695"/>
      <c r="F1" s="695"/>
      <c r="G1" s="695"/>
      <c r="H1" s="695"/>
      <c r="I1" s="695"/>
      <c r="J1" s="695"/>
      <c r="K1" s="454"/>
      <c r="L1" s="454"/>
      <c r="M1" s="454"/>
      <c r="N1" s="454"/>
      <c r="O1" s="414"/>
      <c r="P1" s="415"/>
    </row>
    <row r="2" spans="1:16" ht="12.75" customHeight="1" x14ac:dyDescent="0.2">
      <c r="A2" s="696"/>
      <c r="B2" s="697"/>
      <c r="C2" s="697"/>
      <c r="D2" s="697"/>
      <c r="E2" s="697"/>
      <c r="F2" s="697"/>
      <c r="G2" s="697"/>
      <c r="H2" s="697"/>
      <c r="I2" s="697"/>
      <c r="J2" s="697"/>
      <c r="K2" s="125"/>
      <c r="L2" s="125"/>
      <c r="M2" s="125"/>
      <c r="N2" s="125"/>
      <c r="O2" s="19"/>
      <c r="P2" s="403"/>
    </row>
    <row r="3" spans="1:16" ht="26.25" customHeight="1" thickBot="1" x14ac:dyDescent="0.25">
      <c r="A3" s="698" t="s">
        <v>90</v>
      </c>
      <c r="B3" s="699"/>
      <c r="C3" s="699"/>
      <c r="D3" s="699"/>
      <c r="E3" s="699"/>
      <c r="F3" s="699"/>
      <c r="G3" s="699"/>
      <c r="H3" s="699"/>
      <c r="I3" s="699"/>
      <c r="J3" s="699"/>
      <c r="K3" s="125"/>
      <c r="L3" s="125"/>
      <c r="M3" s="125"/>
      <c r="N3" s="125"/>
      <c r="O3" s="19"/>
      <c r="P3" s="403"/>
    </row>
    <row r="4" spans="1:16" ht="12.75" customHeight="1" x14ac:dyDescent="0.25">
      <c r="A4" s="455" t="s">
        <v>0</v>
      </c>
      <c r="B4" s="252"/>
      <c r="C4" s="252"/>
      <c r="D4" s="253"/>
      <c r="E4" s="253"/>
      <c r="F4" s="253" t="s">
        <v>1</v>
      </c>
      <c r="G4" s="252"/>
      <c r="H4" s="253"/>
      <c r="I4" s="253" t="s">
        <v>2</v>
      </c>
      <c r="J4" s="252"/>
      <c r="K4" s="254"/>
      <c r="L4" s="125"/>
      <c r="M4" s="125"/>
      <c r="N4" s="286"/>
      <c r="O4" s="19"/>
      <c r="P4" s="403"/>
    </row>
    <row r="5" spans="1:16" ht="12.75" customHeight="1" thickBot="1" x14ac:dyDescent="0.3">
      <c r="A5" s="456"/>
      <c r="B5" s="180"/>
      <c r="C5" s="255"/>
      <c r="D5" s="256"/>
      <c r="E5" s="257"/>
      <c r="F5" s="174"/>
      <c r="G5" s="180"/>
      <c r="H5" s="256"/>
      <c r="I5" s="258"/>
      <c r="J5" s="259"/>
      <c r="K5" s="260"/>
      <c r="L5" s="125"/>
      <c r="M5" s="125"/>
      <c r="N5" s="125"/>
      <c r="O5" s="19"/>
      <c r="P5" s="403"/>
    </row>
    <row r="6" spans="1:16" ht="16.5" customHeight="1" thickBot="1" x14ac:dyDescent="0.3">
      <c r="A6" s="457" t="s">
        <v>91</v>
      </c>
      <c r="B6" s="334">
        <v>15.49</v>
      </c>
      <c r="C6" s="251"/>
      <c r="D6" s="262"/>
      <c r="E6" s="263"/>
      <c r="F6" s="335" t="s">
        <v>91</v>
      </c>
      <c r="G6" s="334">
        <v>15.49</v>
      </c>
      <c r="H6" s="262"/>
      <c r="I6" s="335" t="s">
        <v>91</v>
      </c>
      <c r="J6" s="334">
        <v>15.49</v>
      </c>
      <c r="K6" s="251"/>
      <c r="L6" s="278"/>
      <c r="M6" s="275"/>
      <c r="N6" s="275"/>
      <c r="O6" s="281"/>
      <c r="P6" s="403"/>
    </row>
    <row r="7" spans="1:16" ht="12.75" customHeight="1" thickTop="1" x14ac:dyDescent="0.25">
      <c r="A7" s="458" t="s">
        <v>92</v>
      </c>
      <c r="B7" s="242">
        <v>0.85</v>
      </c>
      <c r="C7" s="251"/>
      <c r="D7" s="262"/>
      <c r="E7" s="263"/>
      <c r="F7" s="458" t="s">
        <v>92</v>
      </c>
      <c r="G7" s="242">
        <v>0.85</v>
      </c>
      <c r="H7" s="262"/>
      <c r="I7" s="336" t="s">
        <v>92</v>
      </c>
      <c r="J7" s="242">
        <v>0.85</v>
      </c>
      <c r="K7" s="251"/>
      <c r="L7" s="279"/>
      <c r="M7" s="684" t="s">
        <v>200</v>
      </c>
      <c r="N7" s="685"/>
      <c r="O7" s="282"/>
      <c r="P7" s="403"/>
    </row>
    <row r="8" spans="1:16" ht="12.75" customHeight="1" thickBot="1" x14ac:dyDescent="0.3">
      <c r="A8" s="458" t="s">
        <v>94</v>
      </c>
      <c r="B8" s="242">
        <v>18.989999999999998</v>
      </c>
      <c r="C8" s="251"/>
      <c r="D8" s="262"/>
      <c r="E8" s="263"/>
      <c r="F8" s="336" t="s">
        <v>93</v>
      </c>
      <c r="G8" s="242">
        <v>31.99</v>
      </c>
      <c r="H8" s="262"/>
      <c r="I8" s="243"/>
      <c r="J8" s="242"/>
      <c r="K8" s="251"/>
      <c r="L8" s="279"/>
      <c r="M8" s="686"/>
      <c r="N8" s="687"/>
      <c r="O8" s="282"/>
      <c r="P8" s="403"/>
    </row>
    <row r="9" spans="1:16" ht="12.75" customHeight="1" thickTop="1" x14ac:dyDescent="0.25">
      <c r="A9" s="458" t="s">
        <v>95</v>
      </c>
      <c r="B9" s="242">
        <v>0.8</v>
      </c>
      <c r="C9" s="251"/>
      <c r="D9" s="262"/>
      <c r="E9" s="263"/>
      <c r="F9" s="336" t="s">
        <v>95</v>
      </c>
      <c r="G9" s="242">
        <v>0.8</v>
      </c>
      <c r="H9" s="262"/>
      <c r="I9" s="336" t="s">
        <v>95</v>
      </c>
      <c r="J9" s="242">
        <v>0.8</v>
      </c>
      <c r="K9" s="251"/>
      <c r="L9" s="279"/>
      <c r="M9" s="688" t="s">
        <v>97</v>
      </c>
      <c r="N9" s="690">
        <f>SUM(J20*B11)</f>
        <v>0</v>
      </c>
      <c r="O9" s="282"/>
      <c r="P9" s="403"/>
    </row>
    <row r="10" spans="1:16" ht="12.75" customHeight="1" x14ac:dyDescent="0.25">
      <c r="A10" s="457" t="s">
        <v>96</v>
      </c>
      <c r="B10" s="334">
        <v>7.75</v>
      </c>
      <c r="C10" s="251"/>
      <c r="D10" s="262"/>
      <c r="E10" s="263"/>
      <c r="F10" s="243"/>
      <c r="G10" s="242"/>
      <c r="H10" s="262"/>
      <c r="I10" s="243"/>
      <c r="J10" s="242"/>
      <c r="K10" s="251"/>
      <c r="L10" s="279"/>
      <c r="M10" s="689"/>
      <c r="N10" s="691"/>
      <c r="O10" s="282"/>
      <c r="P10" s="403"/>
    </row>
    <row r="11" spans="1:16" ht="15" customHeight="1" x14ac:dyDescent="0.25">
      <c r="A11" s="459" t="s">
        <v>40</v>
      </c>
      <c r="B11" s="338">
        <f>SUM(B6:B10)</f>
        <v>43.879999999999995</v>
      </c>
      <c r="C11" s="264"/>
      <c r="D11" s="262"/>
      <c r="E11" s="263"/>
      <c r="F11" s="337" t="s">
        <v>38</v>
      </c>
      <c r="G11" s="338">
        <f>SUM(G6:G10)</f>
        <v>49.129999999999995</v>
      </c>
      <c r="H11" s="262"/>
      <c r="I11" s="337" t="s">
        <v>62</v>
      </c>
      <c r="J11" s="338">
        <f>SUM(J6:J10)</f>
        <v>17.14</v>
      </c>
      <c r="K11" s="264"/>
      <c r="L11" s="279"/>
      <c r="M11" s="689" t="s">
        <v>98</v>
      </c>
      <c r="N11" s="691">
        <f>SUM(J22*G11)</f>
        <v>0</v>
      </c>
      <c r="O11" s="282"/>
      <c r="P11" s="403"/>
    </row>
    <row r="12" spans="1:16" ht="12.75" customHeight="1" x14ac:dyDescent="0.25">
      <c r="A12" s="460"/>
      <c r="B12" s="185"/>
      <c r="C12" s="251"/>
      <c r="D12" s="262"/>
      <c r="E12" s="263"/>
      <c r="F12" s="265"/>
      <c r="G12" s="261"/>
      <c r="H12" s="262"/>
      <c r="I12" s="265"/>
      <c r="J12" s="261"/>
      <c r="K12" s="251"/>
      <c r="L12" s="279"/>
      <c r="M12" s="689"/>
      <c r="N12" s="691"/>
      <c r="O12" s="282"/>
      <c r="P12" s="403"/>
    </row>
    <row r="13" spans="1:16" ht="15" customHeight="1" thickBot="1" x14ac:dyDescent="0.3">
      <c r="A13" s="700" t="s">
        <v>42</v>
      </c>
      <c r="B13" s="701"/>
      <c r="C13" s="701"/>
      <c r="D13" s="701"/>
      <c r="E13" s="701"/>
      <c r="F13" s="701"/>
      <c r="G13" s="701"/>
      <c r="H13" s="701"/>
      <c r="I13" s="701"/>
      <c r="J13" s="701"/>
      <c r="K13" s="277"/>
      <c r="L13" s="279"/>
      <c r="M13" s="297"/>
      <c r="N13" s="274"/>
      <c r="O13" s="282"/>
      <c r="P13" s="403"/>
    </row>
    <row r="14" spans="1:16" ht="3.75" customHeight="1" thickBot="1" x14ac:dyDescent="0.25">
      <c r="A14" s="461"/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279"/>
      <c r="M14" s="692" t="s">
        <v>99</v>
      </c>
      <c r="N14" s="693">
        <f>SUM(J24*J11)</f>
        <v>0</v>
      </c>
      <c r="O14" s="282"/>
      <c r="P14" s="403"/>
    </row>
    <row r="15" spans="1:16" ht="12.75" customHeight="1" x14ac:dyDescent="0.2">
      <c r="A15" s="705" t="s">
        <v>8</v>
      </c>
      <c r="B15" s="706"/>
      <c r="C15" s="706"/>
      <c r="D15" s="706"/>
      <c r="E15" s="706"/>
      <c r="F15" s="706"/>
      <c r="G15" s="706"/>
      <c r="H15" s="706"/>
      <c r="I15" s="706"/>
      <c r="J15" s="707"/>
      <c r="K15" s="196"/>
      <c r="L15" s="279"/>
      <c r="M15" s="688"/>
      <c r="N15" s="690"/>
      <c r="O15" s="282"/>
      <c r="P15" s="403"/>
    </row>
    <row r="16" spans="1:16" ht="12.75" customHeight="1" thickBot="1" x14ac:dyDescent="0.25">
      <c r="A16" s="708"/>
      <c r="B16" s="709"/>
      <c r="C16" s="709"/>
      <c r="D16" s="709"/>
      <c r="E16" s="709"/>
      <c r="F16" s="709"/>
      <c r="G16" s="709"/>
      <c r="H16" s="709"/>
      <c r="I16" s="709"/>
      <c r="J16" s="710"/>
      <c r="K16" s="125"/>
      <c r="L16" s="279"/>
      <c r="M16" s="124"/>
      <c r="N16" s="126"/>
      <c r="O16" s="282"/>
      <c r="P16" s="403"/>
    </row>
    <row r="17" spans="1:17" ht="12.75" customHeight="1" x14ac:dyDescent="0.2">
      <c r="A17" s="461"/>
      <c r="B17" s="125"/>
      <c r="C17" s="125"/>
      <c r="D17" s="125"/>
      <c r="E17" s="125"/>
      <c r="F17" s="19"/>
      <c r="G17" s="711" t="s">
        <v>203</v>
      </c>
      <c r="H17" s="711"/>
      <c r="I17" s="711"/>
      <c r="J17" s="716"/>
      <c r="K17" s="125"/>
      <c r="L17" s="279"/>
      <c r="M17" s="702" t="s">
        <v>164</v>
      </c>
      <c r="N17" s="703">
        <f>SUM(N9:N14)</f>
        <v>0</v>
      </c>
      <c r="O17" s="283"/>
      <c r="P17" s="438"/>
      <c r="Q17" s="44"/>
    </row>
    <row r="18" spans="1:17" ht="12.75" customHeight="1" x14ac:dyDescent="0.35">
      <c r="A18" s="461"/>
      <c r="B18" s="125"/>
      <c r="C18" s="125"/>
      <c r="D18" s="125"/>
      <c r="E18" s="125"/>
      <c r="F18" s="267"/>
      <c r="G18" s="712"/>
      <c r="H18" s="712"/>
      <c r="I18" s="713"/>
      <c r="J18" s="717"/>
      <c r="K18" s="125"/>
      <c r="L18" s="279"/>
      <c r="M18" s="702"/>
      <c r="N18" s="703"/>
      <c r="O18" s="283"/>
      <c r="P18" s="438"/>
      <c r="Q18" s="44"/>
    </row>
    <row r="19" spans="1:17" ht="24.75" customHeight="1" x14ac:dyDescent="0.35">
      <c r="A19" s="718" t="s">
        <v>17</v>
      </c>
      <c r="B19" s="719"/>
      <c r="C19" s="719"/>
      <c r="D19" s="719"/>
      <c r="E19" s="719"/>
      <c r="F19" s="719"/>
      <c r="G19" s="720"/>
      <c r="H19" s="341"/>
      <c r="I19" s="270" t="s">
        <v>190</v>
      </c>
      <c r="J19" s="271"/>
      <c r="K19" s="125"/>
      <c r="L19" s="279"/>
      <c r="M19" s="295" t="s">
        <v>20</v>
      </c>
      <c r="N19" s="296">
        <f>SUM(H25,H24,H23,H22,H21,H20)</f>
        <v>0</v>
      </c>
      <c r="O19" s="282"/>
      <c r="P19" s="403"/>
    </row>
    <row r="20" spans="1:17" ht="16.5" customHeight="1" thickBot="1" x14ac:dyDescent="0.25">
      <c r="A20" s="462" t="s">
        <v>88</v>
      </c>
      <c r="B20" s="200">
        <v>18.989999999999998</v>
      </c>
      <c r="C20" s="201"/>
      <c r="D20" s="201"/>
      <c r="E20" s="202"/>
      <c r="F20" s="202" t="s">
        <v>198</v>
      </c>
      <c r="G20" s="203">
        <f>J17</f>
        <v>0</v>
      </c>
      <c r="H20" s="339">
        <f>G20*B20</f>
        <v>0</v>
      </c>
      <c r="I20" s="628" t="s">
        <v>204</v>
      </c>
      <c r="J20" s="714"/>
      <c r="K20" s="125"/>
      <c r="L20" s="279"/>
      <c r="M20" s="124"/>
      <c r="N20" s="126"/>
      <c r="O20" s="282"/>
      <c r="P20" s="403"/>
    </row>
    <row r="21" spans="1:17" ht="16.5" customHeight="1" thickTop="1" x14ac:dyDescent="0.2">
      <c r="A21" s="462" t="s">
        <v>21</v>
      </c>
      <c r="B21" s="200">
        <v>2.99</v>
      </c>
      <c r="C21" s="201"/>
      <c r="D21" s="201"/>
      <c r="E21" s="202" t="s">
        <v>198</v>
      </c>
      <c r="F21" s="202" t="s">
        <v>198</v>
      </c>
      <c r="G21" s="203">
        <f>J17</f>
        <v>0</v>
      </c>
      <c r="H21" s="339">
        <f>G21*B21</f>
        <v>0</v>
      </c>
      <c r="I21" s="628"/>
      <c r="J21" s="715"/>
      <c r="K21" s="125"/>
      <c r="L21" s="279"/>
      <c r="M21" s="680" t="s">
        <v>165</v>
      </c>
      <c r="N21" s="682">
        <f>SUM(N19,N17)</f>
        <v>0</v>
      </c>
      <c r="O21" s="282"/>
      <c r="P21" s="403"/>
    </row>
    <row r="22" spans="1:17" ht="16.5" customHeight="1" thickBot="1" x14ac:dyDescent="0.25">
      <c r="A22" s="462" t="s">
        <v>87</v>
      </c>
      <c r="B22" s="200">
        <v>25.99</v>
      </c>
      <c r="C22" s="201"/>
      <c r="D22" s="201"/>
      <c r="E22" s="266" t="s">
        <v>199</v>
      </c>
      <c r="F22" s="206" t="s">
        <v>199</v>
      </c>
      <c r="G22" s="466"/>
      <c r="H22" s="339">
        <f t="shared" ref="H22:H24" si="0">G22*B22</f>
        <v>0</v>
      </c>
      <c r="I22" s="628" t="s">
        <v>205</v>
      </c>
      <c r="J22" s="715"/>
      <c r="K22" s="185"/>
      <c r="L22" s="279"/>
      <c r="M22" s="681"/>
      <c r="N22" s="683"/>
      <c r="O22" s="282"/>
      <c r="P22" s="403"/>
    </row>
    <row r="23" spans="1:17" ht="16.5" customHeight="1" thickTop="1" thickBot="1" x14ac:dyDescent="0.25">
      <c r="A23" s="462" t="s">
        <v>228</v>
      </c>
      <c r="B23" s="200">
        <v>18.989999999999998</v>
      </c>
      <c r="C23" s="201"/>
      <c r="D23" s="201"/>
      <c r="E23" s="266" t="s">
        <v>23</v>
      </c>
      <c r="F23" s="206" t="s">
        <v>23</v>
      </c>
      <c r="G23" s="466"/>
      <c r="H23" s="339">
        <f>G23*B23</f>
        <v>0</v>
      </c>
      <c r="I23" s="628"/>
      <c r="J23" s="715"/>
      <c r="K23" s="125"/>
      <c r="L23" s="279"/>
      <c r="M23" s="285" t="s">
        <v>166</v>
      </c>
      <c r="N23" s="72"/>
      <c r="O23" s="282"/>
      <c r="P23" s="403"/>
    </row>
    <row r="24" spans="1:17" ht="16.5" customHeight="1" thickTop="1" thickBot="1" x14ac:dyDescent="0.25">
      <c r="A24" s="462"/>
      <c r="B24" s="506"/>
      <c r="C24" s="507"/>
      <c r="D24" s="507"/>
      <c r="E24" s="508"/>
      <c r="F24" s="508"/>
      <c r="G24" s="509"/>
      <c r="H24" s="339">
        <f t="shared" si="0"/>
        <v>0</v>
      </c>
      <c r="I24" s="628" t="s">
        <v>206</v>
      </c>
      <c r="J24" s="715"/>
      <c r="K24" s="125"/>
      <c r="L24" s="280"/>
      <c r="M24" s="276"/>
      <c r="N24" s="276"/>
      <c r="O24" s="284"/>
      <c r="P24" s="403"/>
    </row>
    <row r="25" spans="1:17" ht="16.5" customHeight="1" x14ac:dyDescent="0.2">
      <c r="B25" s="510"/>
      <c r="C25" s="510"/>
      <c r="D25" s="510"/>
      <c r="E25" s="510"/>
      <c r="F25" s="510"/>
      <c r="G25" s="509"/>
      <c r="H25" s="339">
        <f>G25*B23</f>
        <v>0</v>
      </c>
      <c r="I25" s="628"/>
      <c r="J25" s="715"/>
      <c r="K25" s="199"/>
      <c r="L25" s="125"/>
      <c r="M25" s="19"/>
      <c r="N25" s="19"/>
      <c r="O25" s="19"/>
      <c r="P25" s="403"/>
    </row>
    <row r="26" spans="1:17" ht="12.75" customHeight="1" thickBot="1" x14ac:dyDescent="0.25">
      <c r="A26" s="463"/>
      <c r="B26" s="207"/>
      <c r="C26" s="207"/>
      <c r="D26" s="207"/>
      <c r="E26" s="269"/>
      <c r="F26" s="207"/>
      <c r="G26" s="207"/>
      <c r="H26" s="207"/>
      <c r="I26" s="207"/>
      <c r="J26" s="207"/>
      <c r="K26" s="208"/>
      <c r="L26" s="125"/>
      <c r="M26" s="19"/>
      <c r="N26" s="19"/>
      <c r="O26" s="19"/>
      <c r="P26" s="403"/>
    </row>
    <row r="27" spans="1:17" ht="12.75" customHeight="1" x14ac:dyDescent="0.2">
      <c r="A27" s="461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9"/>
      <c r="N27" s="19"/>
      <c r="O27" s="19"/>
      <c r="P27" s="403"/>
    </row>
    <row r="28" spans="1:17" ht="12.75" customHeight="1" x14ac:dyDescent="0.2">
      <c r="A28" s="461"/>
      <c r="B28" s="125"/>
      <c r="C28" s="125"/>
      <c r="D28" s="125"/>
      <c r="E28" s="125"/>
      <c r="F28" s="704" t="s">
        <v>100</v>
      </c>
      <c r="G28" s="704"/>
      <c r="H28" s="704"/>
      <c r="I28" s="704"/>
      <c r="J28" s="704"/>
      <c r="K28" s="704"/>
      <c r="L28" s="125"/>
      <c r="M28" s="125"/>
      <c r="N28" s="125"/>
      <c r="O28" s="19"/>
      <c r="P28" s="403"/>
    </row>
    <row r="29" spans="1:17" ht="12.75" customHeight="1" thickBot="1" x14ac:dyDescent="0.25">
      <c r="A29" s="464"/>
      <c r="B29" s="407"/>
      <c r="C29" s="407"/>
      <c r="D29" s="407"/>
      <c r="E29" s="407"/>
      <c r="F29" s="465"/>
      <c r="G29" s="465"/>
      <c r="H29" s="407"/>
      <c r="I29" s="407"/>
      <c r="J29" s="407"/>
      <c r="K29" s="407"/>
      <c r="L29" s="407"/>
      <c r="M29" s="407"/>
      <c r="N29" s="407"/>
      <c r="O29" s="427"/>
      <c r="P29" s="409"/>
    </row>
    <row r="30" spans="1:17" ht="12.75" customHeight="1" thickTop="1" x14ac:dyDescent="0.2">
      <c r="A30" s="39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</row>
    <row r="31" spans="1:17" ht="12.75" customHeight="1" x14ac:dyDescent="0.2">
      <c r="A31" s="39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</row>
    <row r="32" spans="1:17" ht="12.75" customHeight="1" x14ac:dyDescent="0.2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</sheetData>
  <sheetProtection algorithmName="SHA-512" hashValue="7Ba6Es00V0djYPN+VK4ncDe38ZR8gTFlTY0EvSk2vT8NYLpPD/gw5LRQPVOjhlsofsc5WVxuBDI6tCJb6Ihrhw==" saltValue="uyRRwxMmX49pML/jVxjb5w==" spinCount="100000" sheet="1" objects="1" scenarios="1"/>
  <mergeCells count="25">
    <mergeCell ref="F28:K28"/>
    <mergeCell ref="A15:J16"/>
    <mergeCell ref="G17:I18"/>
    <mergeCell ref="I20:I21"/>
    <mergeCell ref="I22:I23"/>
    <mergeCell ref="I24:I25"/>
    <mergeCell ref="J20:J21"/>
    <mergeCell ref="J22:J23"/>
    <mergeCell ref="J24:J25"/>
    <mergeCell ref="J17:J18"/>
    <mergeCell ref="A19:G19"/>
    <mergeCell ref="A1:J2"/>
    <mergeCell ref="A3:J3"/>
    <mergeCell ref="A13:J13"/>
    <mergeCell ref="M17:M18"/>
    <mergeCell ref="N17:N18"/>
    <mergeCell ref="M21:M22"/>
    <mergeCell ref="N21:N22"/>
    <mergeCell ref="M7:N8"/>
    <mergeCell ref="M9:M10"/>
    <mergeCell ref="N9:N10"/>
    <mergeCell ref="M11:M12"/>
    <mergeCell ref="N11:N12"/>
    <mergeCell ref="M14:M15"/>
    <mergeCell ref="N14:N15"/>
  </mergeCells>
  <pageMargins left="0.7" right="0.7" top="0.75" bottom="0.75" header="0" footer="0"/>
  <pageSetup scale="6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03"/>
  <sheetViews>
    <sheetView zoomScale="70" zoomScaleNormal="70" workbookViewId="0">
      <selection activeCell="L20" activeCellId="3" sqref="L20:L21"/>
    </sheetView>
  </sheetViews>
  <sheetFormatPr defaultColWidth="14.42578125" defaultRowHeight="15" customHeight="1" x14ac:dyDescent="0.2"/>
  <cols>
    <col min="1" max="1" width="27.7109375" style="17" customWidth="1"/>
    <col min="2" max="2" width="10.42578125" style="17" customWidth="1"/>
    <col min="3" max="3" width="9.140625" style="17" hidden="1" customWidth="1"/>
    <col min="4" max="4" width="2.42578125" style="17" customWidth="1"/>
    <col min="5" max="5" width="9.140625" style="17" hidden="1" customWidth="1"/>
    <col min="6" max="6" width="30.85546875" style="17" customWidth="1"/>
    <col min="7" max="7" width="10.42578125" style="17" customWidth="1"/>
    <col min="8" max="8" width="9.140625" style="17" hidden="1" customWidth="1"/>
    <col min="9" max="9" width="2.5703125" style="17" customWidth="1"/>
    <col min="10" max="10" width="9.140625" style="17" hidden="1" customWidth="1"/>
    <col min="11" max="11" width="29.28515625" style="17" customWidth="1"/>
    <col min="12" max="12" width="10.42578125" style="17" customWidth="1"/>
    <col min="13" max="13" width="9.140625" style="17" hidden="1" customWidth="1"/>
    <col min="14" max="14" width="2.7109375" style="17" customWidth="1"/>
    <col min="15" max="15" width="9.140625" style="17" hidden="1" customWidth="1"/>
    <col min="16" max="16" width="29.85546875" style="17" customWidth="1"/>
    <col min="17" max="17" width="9.7109375" style="17" customWidth="1"/>
    <col min="18" max="18" width="2.7109375" style="17" customWidth="1"/>
    <col min="19" max="19" width="6.28515625" style="17" customWidth="1"/>
    <col min="20" max="20" width="10.85546875" style="17" customWidth="1"/>
    <col min="21" max="21" width="3.28515625" style="17" customWidth="1"/>
    <col min="22" max="22" width="8" style="17" customWidth="1"/>
    <col min="23" max="23" width="2.140625" style="17" customWidth="1"/>
    <col min="24" max="27" width="8" style="17" customWidth="1"/>
    <col min="28" max="16384" width="14.42578125" style="17"/>
  </cols>
  <sheetData>
    <row r="1" spans="1:22" ht="21" customHeight="1" thickTop="1" x14ac:dyDescent="0.5">
      <c r="A1" s="751" t="s">
        <v>101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467"/>
      <c r="S1" s="454"/>
      <c r="T1" s="454"/>
      <c r="U1" s="454"/>
      <c r="V1" s="468"/>
    </row>
    <row r="2" spans="1:22" ht="21" customHeight="1" x14ac:dyDescent="0.5">
      <c r="A2" s="753"/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218"/>
      <c r="S2" s="125"/>
      <c r="T2" s="125"/>
      <c r="U2" s="125"/>
      <c r="V2" s="469"/>
    </row>
    <row r="3" spans="1:22" ht="26.25" customHeight="1" thickBot="1" x14ac:dyDescent="0.5">
      <c r="A3" s="755" t="s">
        <v>102</v>
      </c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125"/>
      <c r="S3" s="125"/>
      <c r="T3" s="125"/>
      <c r="U3" s="125"/>
      <c r="V3" s="469"/>
    </row>
    <row r="4" spans="1:22" ht="12.75" customHeight="1" x14ac:dyDescent="0.2">
      <c r="A4" s="470" t="s">
        <v>0</v>
      </c>
      <c r="B4" s="359"/>
      <c r="C4" s="359"/>
      <c r="D4" s="360"/>
      <c r="E4" s="360"/>
      <c r="F4" s="360" t="s">
        <v>1</v>
      </c>
      <c r="G4" s="359"/>
      <c r="H4" s="359"/>
      <c r="I4" s="360"/>
      <c r="J4" s="360"/>
      <c r="K4" s="360" t="s">
        <v>2</v>
      </c>
      <c r="L4" s="361"/>
      <c r="M4" s="361"/>
      <c r="N4" s="361"/>
      <c r="O4" s="361"/>
      <c r="P4" s="360" t="s">
        <v>3</v>
      </c>
      <c r="Q4" s="361"/>
      <c r="R4" s="362"/>
      <c r="S4" s="125"/>
      <c r="T4" s="312"/>
      <c r="U4" s="188"/>
      <c r="V4" s="469"/>
    </row>
    <row r="5" spans="1:22" ht="12.75" customHeight="1" x14ac:dyDescent="0.2">
      <c r="A5" s="456"/>
      <c r="B5" s="180"/>
      <c r="C5" s="183"/>
      <c r="D5" s="363"/>
      <c r="E5" s="182"/>
      <c r="F5" s="174"/>
      <c r="G5" s="180"/>
      <c r="H5" s="183"/>
      <c r="I5" s="365"/>
      <c r="J5" s="182"/>
      <c r="K5" s="174"/>
      <c r="L5" s="188"/>
      <c r="M5" s="187"/>
      <c r="N5" s="364"/>
      <c r="O5" s="187"/>
      <c r="P5" s="174"/>
      <c r="Q5" s="188"/>
      <c r="R5" s="366"/>
      <c r="S5" s="125"/>
      <c r="T5" s="19"/>
      <c r="U5" s="19"/>
      <c r="V5" s="469"/>
    </row>
    <row r="6" spans="1:22" ht="12.75" customHeight="1" x14ac:dyDescent="0.2">
      <c r="A6" s="462" t="s">
        <v>103</v>
      </c>
      <c r="B6" s="200">
        <v>1.0900000000000001</v>
      </c>
      <c r="C6" s="189"/>
      <c r="D6" s="364"/>
      <c r="E6" s="187"/>
      <c r="F6" s="289" t="s">
        <v>104</v>
      </c>
      <c r="G6" s="200">
        <v>21.49</v>
      </c>
      <c r="H6" s="189"/>
      <c r="I6" s="364"/>
      <c r="J6" s="187"/>
      <c r="K6" s="289" t="s">
        <v>105</v>
      </c>
      <c r="L6" s="200">
        <v>21.49</v>
      </c>
      <c r="M6" s="189"/>
      <c r="N6" s="364"/>
      <c r="O6" s="187"/>
      <c r="P6" s="289" t="s">
        <v>105</v>
      </c>
      <c r="Q6" s="200">
        <v>21.49</v>
      </c>
      <c r="R6" s="367"/>
      <c r="S6" s="125"/>
      <c r="T6" s="19"/>
      <c r="U6" s="19"/>
      <c r="V6" s="469"/>
    </row>
    <row r="7" spans="1:22" ht="12.75" customHeight="1" x14ac:dyDescent="0.2">
      <c r="A7" s="462" t="s">
        <v>104</v>
      </c>
      <c r="B7" s="200">
        <v>21.49</v>
      </c>
      <c r="C7" s="189"/>
      <c r="D7" s="364"/>
      <c r="E7" s="187"/>
      <c r="F7" s="289" t="s">
        <v>106</v>
      </c>
      <c r="G7" s="200">
        <v>3.59</v>
      </c>
      <c r="H7" s="189"/>
      <c r="I7" s="364"/>
      <c r="J7" s="187"/>
      <c r="K7" s="289" t="s">
        <v>107</v>
      </c>
      <c r="L7" s="200">
        <v>3.59</v>
      </c>
      <c r="M7" s="189"/>
      <c r="N7" s="364"/>
      <c r="O7" s="187"/>
      <c r="P7" s="289" t="s">
        <v>108</v>
      </c>
      <c r="Q7" s="200">
        <v>3.59</v>
      </c>
      <c r="R7" s="367"/>
      <c r="S7" s="125"/>
      <c r="T7" s="19"/>
      <c r="U7" s="19"/>
      <c r="V7" s="469"/>
    </row>
    <row r="8" spans="1:22" ht="12.75" customHeight="1" x14ac:dyDescent="0.2">
      <c r="A8" s="462" t="s">
        <v>109</v>
      </c>
      <c r="B8" s="200">
        <v>3.59</v>
      </c>
      <c r="C8" s="189"/>
      <c r="D8" s="364"/>
      <c r="E8" s="187"/>
      <c r="F8" s="289" t="s">
        <v>103</v>
      </c>
      <c r="G8" s="200">
        <v>1.0900000000000001</v>
      </c>
      <c r="H8" s="189"/>
      <c r="I8" s="364"/>
      <c r="J8" s="187"/>
      <c r="K8" s="289" t="s">
        <v>103</v>
      </c>
      <c r="L8" s="200">
        <v>1.0900000000000001</v>
      </c>
      <c r="M8" s="189"/>
      <c r="N8" s="364"/>
      <c r="O8" s="187"/>
      <c r="P8" s="289" t="s">
        <v>110</v>
      </c>
      <c r="Q8" s="200">
        <v>4.99</v>
      </c>
      <c r="R8" s="367"/>
      <c r="S8" s="125"/>
      <c r="T8" s="19"/>
      <c r="U8" s="19"/>
      <c r="V8" s="469"/>
    </row>
    <row r="9" spans="1:22" ht="12.75" customHeight="1" x14ac:dyDescent="0.2">
      <c r="A9" s="462" t="s">
        <v>111</v>
      </c>
      <c r="B9" s="200">
        <v>18.190000000000001</v>
      </c>
      <c r="C9" s="189"/>
      <c r="D9" s="364"/>
      <c r="E9" s="187"/>
      <c r="F9" s="125"/>
      <c r="G9" s="185"/>
      <c r="H9" s="189"/>
      <c r="I9" s="364"/>
      <c r="J9" s="187"/>
      <c r="K9" s="125"/>
      <c r="L9" s="185"/>
      <c r="M9" s="189"/>
      <c r="N9" s="364"/>
      <c r="O9" s="187"/>
      <c r="P9" s="289" t="s">
        <v>103</v>
      </c>
      <c r="Q9" s="200">
        <v>1.0900000000000001</v>
      </c>
      <c r="R9" s="367"/>
      <c r="S9" s="125"/>
      <c r="T9" s="19"/>
      <c r="U9" s="19"/>
      <c r="V9" s="469"/>
    </row>
    <row r="10" spans="1:22" ht="12.75" customHeight="1" x14ac:dyDescent="0.2">
      <c r="A10" s="461"/>
      <c r="B10" s="125"/>
      <c r="C10" s="189"/>
      <c r="D10" s="364"/>
      <c r="E10" s="187"/>
      <c r="F10" s="125"/>
      <c r="G10" s="185"/>
      <c r="H10" s="189"/>
      <c r="I10" s="364"/>
      <c r="J10" s="187"/>
      <c r="K10" s="125"/>
      <c r="L10" s="185"/>
      <c r="M10" s="189"/>
      <c r="N10" s="364"/>
      <c r="O10" s="187"/>
      <c r="P10" s="289" t="s">
        <v>112</v>
      </c>
      <c r="Q10" s="200">
        <v>69.650000000000006</v>
      </c>
      <c r="R10" s="367"/>
      <c r="S10" s="125"/>
      <c r="T10" s="125"/>
      <c r="U10" s="125"/>
      <c r="V10" s="469"/>
    </row>
    <row r="11" spans="1:22" ht="12.75" customHeight="1" x14ac:dyDescent="0.2">
      <c r="A11" s="461"/>
      <c r="B11" s="185"/>
      <c r="C11" s="189"/>
      <c r="D11" s="364"/>
      <c r="E11" s="187"/>
      <c r="F11" s="125"/>
      <c r="G11" s="185"/>
      <c r="H11" s="189"/>
      <c r="I11" s="364"/>
      <c r="J11" s="187"/>
      <c r="K11" s="125"/>
      <c r="L11" s="185"/>
      <c r="M11" s="189"/>
      <c r="N11" s="364"/>
      <c r="O11" s="187"/>
      <c r="P11" s="125"/>
      <c r="Q11" s="185"/>
      <c r="R11" s="367"/>
      <c r="S11" s="125"/>
      <c r="T11" s="19"/>
      <c r="U11" s="125"/>
      <c r="V11" s="469"/>
    </row>
    <row r="12" spans="1:22" ht="15" customHeight="1" x14ac:dyDescent="0.2">
      <c r="A12" s="471" t="s">
        <v>40</v>
      </c>
      <c r="B12" s="291">
        <f>SUM(B6:B11)</f>
        <v>44.36</v>
      </c>
      <c r="C12" s="287"/>
      <c r="D12" s="364"/>
      <c r="E12" s="187"/>
      <c r="F12" s="292" t="s">
        <v>38</v>
      </c>
      <c r="G12" s="291">
        <f>SUM(G6:G11)</f>
        <v>26.169999999999998</v>
      </c>
      <c r="H12" s="287"/>
      <c r="I12" s="364"/>
      <c r="J12" s="187"/>
      <c r="K12" s="292" t="s">
        <v>62</v>
      </c>
      <c r="L12" s="291">
        <f>SUM(L6:L11)</f>
        <v>26.169999999999998</v>
      </c>
      <c r="M12" s="287"/>
      <c r="N12" s="364"/>
      <c r="O12" s="187"/>
      <c r="P12" s="292" t="s">
        <v>78</v>
      </c>
      <c r="Q12" s="291">
        <f>SUM(Q6:Q11)</f>
        <v>100.81</v>
      </c>
      <c r="R12" s="368"/>
      <c r="S12" s="125"/>
      <c r="T12" s="188"/>
      <c r="U12" s="19"/>
      <c r="V12" s="469"/>
    </row>
    <row r="13" spans="1:22" ht="12.75" customHeight="1" x14ac:dyDescent="0.2">
      <c r="A13" s="461"/>
      <c r="B13" s="125"/>
      <c r="C13" s="108"/>
      <c r="D13" s="364"/>
      <c r="E13" s="187"/>
      <c r="F13" s="125"/>
      <c r="G13" s="125"/>
      <c r="H13" s="108"/>
      <c r="I13" s="364"/>
      <c r="J13" s="187"/>
      <c r="K13" s="125"/>
      <c r="L13" s="125"/>
      <c r="M13" s="108"/>
      <c r="N13" s="364"/>
      <c r="O13" s="108"/>
      <c r="P13" s="125"/>
      <c r="Q13" s="125"/>
      <c r="R13" s="369"/>
      <c r="S13" s="125"/>
      <c r="T13" s="125"/>
      <c r="U13" s="125"/>
      <c r="V13" s="469"/>
    </row>
    <row r="14" spans="1:22" ht="15" customHeight="1" thickBot="1" x14ac:dyDescent="0.3">
      <c r="A14" s="757" t="s">
        <v>42</v>
      </c>
      <c r="B14" s="758"/>
      <c r="C14" s="758"/>
      <c r="D14" s="758"/>
      <c r="E14" s="758"/>
      <c r="F14" s="758"/>
      <c r="G14" s="758"/>
      <c r="H14" s="758"/>
      <c r="I14" s="758"/>
      <c r="J14" s="758"/>
      <c r="K14" s="758"/>
      <c r="L14" s="758"/>
      <c r="M14" s="758"/>
      <c r="N14" s="758"/>
      <c r="O14" s="758"/>
      <c r="P14" s="758"/>
      <c r="Q14" s="758"/>
      <c r="R14" s="370"/>
      <c r="S14" s="125"/>
      <c r="T14" s="125"/>
      <c r="U14" s="125"/>
      <c r="V14" s="469"/>
    </row>
    <row r="15" spans="1:22" ht="3.75" customHeight="1" thickBot="1" x14ac:dyDescent="0.25">
      <c r="A15" s="461"/>
      <c r="B15" s="313"/>
      <c r="C15" s="125"/>
      <c r="D15" s="125"/>
      <c r="E15" s="125"/>
      <c r="F15" s="221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469"/>
    </row>
    <row r="16" spans="1:22" s="478" customFormat="1" ht="12.75" customHeight="1" thickBot="1" x14ac:dyDescent="0.25">
      <c r="A16" s="759" t="s">
        <v>8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1"/>
      <c r="M16" s="314"/>
      <c r="N16" s="371"/>
      <c r="O16" s="372"/>
      <c r="P16" s="372"/>
      <c r="Q16" s="372"/>
      <c r="R16" s="372"/>
      <c r="S16" s="373"/>
      <c r="T16" s="373"/>
      <c r="U16" s="374"/>
      <c r="V16" s="472"/>
    </row>
    <row r="17" spans="1:22" ht="12" customHeight="1" thickTop="1" thickBot="1" x14ac:dyDescent="0.25">
      <c r="A17" s="762"/>
      <c r="B17" s="763"/>
      <c r="C17" s="763"/>
      <c r="D17" s="763"/>
      <c r="E17" s="763"/>
      <c r="F17" s="763"/>
      <c r="G17" s="763"/>
      <c r="H17" s="763"/>
      <c r="I17" s="763"/>
      <c r="J17" s="763"/>
      <c r="K17" s="763"/>
      <c r="L17" s="764"/>
      <c r="M17" s="314"/>
      <c r="N17" s="380"/>
      <c r="O17" s="310"/>
      <c r="P17" s="765" t="s">
        <v>113</v>
      </c>
      <c r="Q17" s="766"/>
      <c r="R17" s="766"/>
      <c r="S17" s="737">
        <f>SUM(B12*L20)</f>
        <v>0</v>
      </c>
      <c r="T17" s="738"/>
      <c r="U17" s="375"/>
      <c r="V17" s="469"/>
    </row>
    <row r="18" spans="1:22" ht="19.5" customHeight="1" x14ac:dyDescent="0.2">
      <c r="A18" s="473"/>
      <c r="B18" s="306"/>
      <c r="C18" s="306"/>
      <c r="D18" s="306"/>
      <c r="E18" s="306"/>
      <c r="F18" s="306"/>
      <c r="G18" s="306"/>
      <c r="H18" s="306"/>
      <c r="I18" s="307"/>
      <c r="J18" s="306"/>
      <c r="K18" s="306"/>
      <c r="L18" s="308"/>
      <c r="M18" s="314"/>
      <c r="N18" s="380"/>
      <c r="O18" s="310"/>
      <c r="P18" s="689"/>
      <c r="Q18" s="744"/>
      <c r="R18" s="744"/>
      <c r="S18" s="739"/>
      <c r="T18" s="691"/>
      <c r="U18" s="376"/>
      <c r="V18" s="469"/>
    </row>
    <row r="19" spans="1:22" ht="21" customHeight="1" x14ac:dyDescent="0.35">
      <c r="A19" s="747" t="s">
        <v>209</v>
      </c>
      <c r="B19" s="712"/>
      <c r="C19" s="712"/>
      <c r="D19" s="712"/>
      <c r="E19" s="712"/>
      <c r="F19" s="712"/>
      <c r="G19" s="476"/>
      <c r="H19" s="293"/>
      <c r="I19" s="315"/>
      <c r="J19" s="293"/>
      <c r="K19" s="299" t="s">
        <v>190</v>
      </c>
      <c r="L19" s="309"/>
      <c r="M19" s="314"/>
      <c r="N19" s="380"/>
      <c r="O19" s="310"/>
      <c r="P19" s="689" t="s">
        <v>114</v>
      </c>
      <c r="Q19" s="744"/>
      <c r="R19" s="744"/>
      <c r="S19" s="739">
        <f>SUM(G12*L22)</f>
        <v>0</v>
      </c>
      <c r="T19" s="691"/>
      <c r="U19" s="376"/>
      <c r="V19" s="469"/>
    </row>
    <row r="20" spans="1:22" ht="18" customHeight="1" x14ac:dyDescent="0.3">
      <c r="A20" s="749" t="s">
        <v>17</v>
      </c>
      <c r="B20" s="340"/>
      <c r="C20" s="125"/>
      <c r="D20" s="125"/>
      <c r="E20" s="108"/>
      <c r="F20" s="125"/>
      <c r="G20" s="304"/>
      <c r="H20" s="108"/>
      <c r="I20" s="316"/>
      <c r="J20" s="108"/>
      <c r="K20" s="748" t="s">
        <v>210</v>
      </c>
      <c r="L20" s="745"/>
      <c r="M20" s="108"/>
      <c r="N20" s="381"/>
      <c r="O20" s="108"/>
      <c r="P20" s="689"/>
      <c r="Q20" s="744"/>
      <c r="R20" s="744"/>
      <c r="S20" s="739"/>
      <c r="T20" s="691"/>
      <c r="U20" s="375"/>
      <c r="V20" s="469"/>
    </row>
    <row r="21" spans="1:22" ht="18" customHeight="1" x14ac:dyDescent="0.3">
      <c r="A21" s="750"/>
      <c r="B21" s="305"/>
      <c r="C21" s="125"/>
      <c r="D21" s="125"/>
      <c r="E21" s="108"/>
      <c r="F21" s="125"/>
      <c r="G21" s="125"/>
      <c r="H21" s="108"/>
      <c r="I21" s="316"/>
      <c r="J21" s="108"/>
      <c r="K21" s="748"/>
      <c r="L21" s="745"/>
      <c r="M21" s="108"/>
      <c r="N21" s="381"/>
      <c r="O21" s="108"/>
      <c r="P21" s="689" t="s">
        <v>115</v>
      </c>
      <c r="Q21" s="744"/>
      <c r="R21" s="744"/>
      <c r="S21" s="739">
        <f>SUM(L12*L24)</f>
        <v>0</v>
      </c>
      <c r="T21" s="691"/>
      <c r="U21" s="376"/>
      <c r="V21" s="469"/>
    </row>
    <row r="22" spans="1:22" ht="18" customHeight="1" x14ac:dyDescent="0.2">
      <c r="A22" s="462" t="s">
        <v>229</v>
      </c>
      <c r="B22" s="200">
        <v>18.989999999999998</v>
      </c>
      <c r="C22" s="201"/>
      <c r="D22" s="201"/>
      <c r="E22" s="266"/>
      <c r="F22" s="202" t="s">
        <v>198</v>
      </c>
      <c r="G22" s="298">
        <f>$G$19</f>
        <v>0</v>
      </c>
      <c r="H22" s="108"/>
      <c r="I22" s="317">
        <f t="shared" ref="I22:I26" si="0">G22*B22</f>
        <v>0</v>
      </c>
      <c r="J22" s="108"/>
      <c r="K22" s="748" t="s">
        <v>211</v>
      </c>
      <c r="L22" s="745"/>
      <c r="M22" s="108"/>
      <c r="N22" s="381"/>
      <c r="O22" s="108"/>
      <c r="P22" s="689"/>
      <c r="Q22" s="744"/>
      <c r="R22" s="744"/>
      <c r="S22" s="739"/>
      <c r="T22" s="691"/>
      <c r="U22" s="375"/>
      <c r="V22" s="469"/>
    </row>
    <row r="23" spans="1:22" ht="18" customHeight="1" x14ac:dyDescent="0.2">
      <c r="A23" s="462" t="s">
        <v>21</v>
      </c>
      <c r="B23" s="200">
        <v>2.99</v>
      </c>
      <c r="C23" s="201"/>
      <c r="D23" s="201"/>
      <c r="E23" s="266" t="s">
        <v>198</v>
      </c>
      <c r="F23" s="202" t="s">
        <v>198</v>
      </c>
      <c r="G23" s="298">
        <f>$G$19</f>
        <v>0</v>
      </c>
      <c r="H23" s="108"/>
      <c r="I23" s="317">
        <f t="shared" si="0"/>
        <v>0</v>
      </c>
      <c r="J23" s="108"/>
      <c r="K23" s="748"/>
      <c r="L23" s="745"/>
      <c r="M23" s="108"/>
      <c r="N23" s="381"/>
      <c r="O23" s="108"/>
      <c r="P23" s="689" t="s">
        <v>116</v>
      </c>
      <c r="Q23" s="744"/>
      <c r="R23" s="744"/>
      <c r="S23" s="739">
        <f>SUM(Q12*L26)</f>
        <v>0</v>
      </c>
      <c r="T23" s="691"/>
      <c r="U23" s="375"/>
      <c r="V23" s="469"/>
    </row>
    <row r="24" spans="1:22" ht="18" customHeight="1" x14ac:dyDescent="0.2">
      <c r="A24" s="462" t="s">
        <v>230</v>
      </c>
      <c r="B24" s="200">
        <v>31.99</v>
      </c>
      <c r="C24" s="201"/>
      <c r="D24" s="201"/>
      <c r="E24" s="266" t="s">
        <v>199</v>
      </c>
      <c r="F24" s="206" t="s">
        <v>199</v>
      </c>
      <c r="G24" s="477"/>
      <c r="H24" s="108"/>
      <c r="I24" s="317">
        <f t="shared" si="0"/>
        <v>0</v>
      </c>
      <c r="J24" s="294"/>
      <c r="K24" s="748" t="s">
        <v>212</v>
      </c>
      <c r="L24" s="745"/>
      <c r="M24" s="108"/>
      <c r="N24" s="381"/>
      <c r="O24" s="108"/>
      <c r="P24" s="689"/>
      <c r="Q24" s="744"/>
      <c r="R24" s="744"/>
      <c r="S24" s="739"/>
      <c r="T24" s="691"/>
      <c r="U24" s="377"/>
      <c r="V24" s="469"/>
    </row>
    <row r="25" spans="1:22" ht="18" customHeight="1" x14ac:dyDescent="0.2">
      <c r="A25" s="511" t="s">
        <v>226</v>
      </c>
      <c r="B25" s="210">
        <v>18.190000000000001</v>
      </c>
      <c r="C25" s="304"/>
      <c r="D25" s="304"/>
      <c r="E25" s="512" t="s">
        <v>23</v>
      </c>
      <c r="F25" s="513" t="s">
        <v>23</v>
      </c>
      <c r="G25" s="514"/>
      <c r="H25" s="108"/>
      <c r="I25" s="317">
        <f>G25*B25</f>
        <v>0</v>
      </c>
      <c r="J25" s="108"/>
      <c r="K25" s="748"/>
      <c r="L25" s="745"/>
      <c r="M25" s="108"/>
      <c r="N25" s="381"/>
      <c r="O25" s="108"/>
      <c r="P25" s="124"/>
      <c r="Q25" s="125"/>
      <c r="R25" s="125"/>
      <c r="S25" s="125"/>
      <c r="T25" s="126"/>
      <c r="U25" s="378"/>
      <c r="V25" s="469"/>
    </row>
    <row r="26" spans="1:22" ht="18" customHeight="1" x14ac:dyDescent="0.2">
      <c r="A26" s="515"/>
      <c r="B26" s="516"/>
      <c r="C26" s="517"/>
      <c r="D26" s="517"/>
      <c r="E26" s="518"/>
      <c r="F26" s="518"/>
      <c r="G26" s="519"/>
      <c r="H26" s="108"/>
      <c r="I26" s="317">
        <f t="shared" si="0"/>
        <v>0</v>
      </c>
      <c r="J26" s="108"/>
      <c r="K26" s="748" t="s">
        <v>213</v>
      </c>
      <c r="L26" s="746"/>
      <c r="M26" s="108"/>
      <c r="N26" s="381"/>
      <c r="O26" s="108"/>
      <c r="P26" s="740" t="s">
        <v>167</v>
      </c>
      <c r="Q26" s="741"/>
      <c r="R26" s="741"/>
      <c r="S26" s="742">
        <f>SUM(S23,S21,S19,S17)</f>
        <v>0</v>
      </c>
      <c r="T26" s="743"/>
      <c r="U26" s="375"/>
      <c r="V26" s="469"/>
    </row>
    <row r="27" spans="1:22" ht="18" customHeight="1" x14ac:dyDescent="0.2">
      <c r="H27" s="108"/>
      <c r="I27" s="317">
        <f>G25*B25</f>
        <v>0</v>
      </c>
      <c r="J27" s="108"/>
      <c r="K27" s="748"/>
      <c r="L27" s="746"/>
      <c r="M27" s="108"/>
      <c r="N27" s="381"/>
      <c r="O27" s="108"/>
      <c r="P27" s="723"/>
      <c r="Q27" s="724"/>
      <c r="R27" s="724"/>
      <c r="S27" s="727"/>
      <c r="T27" s="728"/>
      <c r="U27" s="375"/>
      <c r="V27" s="469"/>
    </row>
    <row r="28" spans="1:22" ht="12.75" customHeight="1" thickBot="1" x14ac:dyDescent="0.25">
      <c r="A28" s="463"/>
      <c r="B28" s="207"/>
      <c r="C28" s="207"/>
      <c r="D28" s="207"/>
      <c r="E28" s="269"/>
      <c r="F28" s="207"/>
      <c r="G28" s="207"/>
      <c r="H28" s="207"/>
      <c r="I28" s="208"/>
      <c r="J28" s="207"/>
      <c r="K28" s="207"/>
      <c r="L28" s="208"/>
      <c r="M28" s="108"/>
      <c r="N28" s="381"/>
      <c r="O28" s="108"/>
      <c r="P28" s="721" t="s">
        <v>20</v>
      </c>
      <c r="Q28" s="722"/>
      <c r="R28" s="722"/>
      <c r="S28" s="725">
        <f>SUM(I22,I23,I24,I25)</f>
        <v>0</v>
      </c>
      <c r="T28" s="726"/>
      <c r="U28" s="378"/>
      <c r="V28" s="469"/>
    </row>
    <row r="29" spans="1:22" ht="12.75" customHeight="1" x14ac:dyDescent="0.2">
      <c r="A29" s="461"/>
      <c r="B29" s="125"/>
      <c r="C29" s="125"/>
      <c r="D29" s="125"/>
      <c r="E29" s="108"/>
      <c r="F29" s="125"/>
      <c r="G29" s="125"/>
      <c r="H29" s="125"/>
      <c r="I29" s="125"/>
      <c r="J29" s="125"/>
      <c r="K29" s="125"/>
      <c r="L29" s="125"/>
      <c r="M29" s="108"/>
      <c r="N29" s="381"/>
      <c r="O29" s="108"/>
      <c r="P29" s="723"/>
      <c r="Q29" s="724"/>
      <c r="R29" s="724"/>
      <c r="S29" s="727"/>
      <c r="T29" s="728"/>
      <c r="U29" s="375"/>
      <c r="V29" s="469"/>
    </row>
    <row r="30" spans="1:22" ht="12.75" customHeight="1" thickBot="1" x14ac:dyDescent="0.4">
      <c r="A30" s="461"/>
      <c r="B30" s="125"/>
      <c r="C30" s="125"/>
      <c r="D30" s="125"/>
      <c r="E30" s="108"/>
      <c r="F30" s="125"/>
      <c r="G30" s="125"/>
      <c r="H30" s="125"/>
      <c r="I30" s="125"/>
      <c r="J30" s="125"/>
      <c r="K30" s="125"/>
      <c r="L30" s="125"/>
      <c r="M30" s="108"/>
      <c r="N30" s="381"/>
      <c r="O30" s="108"/>
      <c r="P30" s="301"/>
      <c r="Q30" s="302"/>
      <c r="R30" s="302"/>
      <c r="S30" s="302"/>
      <c r="T30" s="303"/>
      <c r="U30" s="375"/>
      <c r="V30" s="469"/>
    </row>
    <row r="31" spans="1:22" ht="12.75" customHeight="1" thickTop="1" x14ac:dyDescent="0.2">
      <c r="A31" s="461"/>
      <c r="B31" s="125"/>
      <c r="C31" s="125"/>
      <c r="D31" s="125"/>
      <c r="E31" s="108"/>
      <c r="F31" s="125"/>
      <c r="G31" s="125"/>
      <c r="H31" s="125"/>
      <c r="I31" s="125"/>
      <c r="J31" s="125"/>
      <c r="K31" s="125"/>
      <c r="L31" s="125"/>
      <c r="M31" s="108"/>
      <c r="N31" s="381"/>
      <c r="O31" s="108"/>
      <c r="P31" s="680" t="s">
        <v>168</v>
      </c>
      <c r="Q31" s="729"/>
      <c r="R31" s="729"/>
      <c r="S31" s="733">
        <f>SUM(Q22:U26)</f>
        <v>0</v>
      </c>
      <c r="T31" s="734"/>
      <c r="U31" s="378"/>
      <c r="V31" s="469"/>
    </row>
    <row r="32" spans="1:22" ht="12.75" customHeight="1" thickBot="1" x14ac:dyDescent="0.25">
      <c r="A32" s="461"/>
      <c r="B32" s="125"/>
      <c r="C32" s="125"/>
      <c r="D32" s="125"/>
      <c r="E32" s="108"/>
      <c r="F32" s="125"/>
      <c r="G32" s="125"/>
      <c r="H32" s="125"/>
      <c r="I32" s="125"/>
      <c r="J32" s="125"/>
      <c r="K32" s="125"/>
      <c r="L32" s="125"/>
      <c r="M32" s="108"/>
      <c r="N32" s="381"/>
      <c r="O32" s="108"/>
      <c r="P32" s="681"/>
      <c r="Q32" s="730"/>
      <c r="R32" s="730"/>
      <c r="S32" s="735"/>
      <c r="T32" s="736"/>
      <c r="U32" s="378"/>
      <c r="V32" s="469"/>
    </row>
    <row r="33" spans="1:22" ht="15.75" customHeight="1" thickTop="1" thickBot="1" x14ac:dyDescent="0.3">
      <c r="A33" s="461"/>
      <c r="B33" s="125"/>
      <c r="C33" s="125"/>
      <c r="D33" s="125"/>
      <c r="E33" s="108"/>
      <c r="F33" s="125"/>
      <c r="G33" s="125"/>
      <c r="H33" s="125"/>
      <c r="I33" s="125"/>
      <c r="J33" s="125"/>
      <c r="K33" s="125"/>
      <c r="L33" s="125"/>
      <c r="M33" s="108"/>
      <c r="N33" s="381"/>
      <c r="O33" s="108"/>
      <c r="P33" s="731" t="s">
        <v>166</v>
      </c>
      <c r="Q33" s="732"/>
      <c r="R33" s="132"/>
      <c r="S33" s="132"/>
      <c r="T33" s="133"/>
      <c r="U33" s="378"/>
      <c r="V33" s="469"/>
    </row>
    <row r="34" spans="1:22" ht="12.75" customHeight="1" thickTop="1" thickBot="1" x14ac:dyDescent="0.25">
      <c r="A34" s="461"/>
      <c r="B34" s="125"/>
      <c r="C34" s="125"/>
      <c r="D34" s="125"/>
      <c r="E34" s="108"/>
      <c r="F34" s="125"/>
      <c r="G34" s="125"/>
      <c r="H34" s="125"/>
      <c r="I34" s="125"/>
      <c r="J34" s="125"/>
      <c r="K34" s="125"/>
      <c r="L34" s="125"/>
      <c r="M34" s="108"/>
      <c r="N34" s="382"/>
      <c r="O34" s="311"/>
      <c r="P34" s="383"/>
      <c r="Q34" s="383"/>
      <c r="R34" s="383"/>
      <c r="S34" s="383"/>
      <c r="T34" s="383"/>
      <c r="U34" s="379"/>
      <c r="V34" s="469"/>
    </row>
    <row r="35" spans="1:22" ht="12.75" customHeight="1" thickBot="1" x14ac:dyDescent="0.25">
      <c r="A35" s="464"/>
      <c r="B35" s="407"/>
      <c r="C35" s="407"/>
      <c r="D35" s="407"/>
      <c r="E35" s="474"/>
      <c r="F35" s="407"/>
      <c r="G35" s="407"/>
      <c r="H35" s="407"/>
      <c r="I35" s="407"/>
      <c r="J35" s="407"/>
      <c r="K35" s="407"/>
      <c r="L35" s="407"/>
      <c r="M35" s="474"/>
      <c r="N35" s="407"/>
      <c r="O35" s="407"/>
      <c r="P35" s="427"/>
      <c r="Q35" s="407"/>
      <c r="R35" s="407"/>
      <c r="S35" s="407"/>
      <c r="T35" s="407"/>
      <c r="U35" s="407"/>
      <c r="V35" s="475"/>
    </row>
    <row r="36" spans="1:22" ht="12.75" customHeight="1" thickTop="1" x14ac:dyDescent="0.2">
      <c r="A36" s="39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</row>
    <row r="37" spans="1:22" ht="12.75" customHeight="1" x14ac:dyDescent="0.2">
      <c r="A37" s="39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</row>
    <row r="38" spans="1:22" ht="12.75" customHeight="1" x14ac:dyDescent="0.2">
      <c r="A38" s="399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</row>
    <row r="39" spans="1:22" ht="12.75" customHeight="1" x14ac:dyDescent="0.2">
      <c r="A39" s="39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</row>
    <row r="40" spans="1:22" ht="12.75" customHeight="1" x14ac:dyDescent="0.2"/>
    <row r="41" spans="1:22" ht="12.75" customHeight="1" x14ac:dyDescent="0.2"/>
    <row r="42" spans="1:22" ht="12.75" customHeight="1" x14ac:dyDescent="0.2"/>
    <row r="43" spans="1:22" ht="12.75" customHeight="1" x14ac:dyDescent="0.2"/>
    <row r="44" spans="1:22" ht="12.75" customHeight="1" x14ac:dyDescent="0.2"/>
    <row r="45" spans="1:22" ht="12.75" customHeight="1" x14ac:dyDescent="0.2"/>
    <row r="46" spans="1:22" ht="12.75" customHeight="1" x14ac:dyDescent="0.2"/>
    <row r="47" spans="1:22" ht="12.75" customHeight="1" x14ac:dyDescent="0.2"/>
    <row r="48" spans="1:2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</sheetData>
  <sheetProtection algorithmName="SHA-512" hashValue="z3TfOcqQjo6E6HrvI185HTs0gy1AvgjQx0bMmsoXmD7id85Zpb/lOEPSvFhDsjKp2geITKTxRh+E18iqTErRKw==" saltValue="WoPgCBbcKHyh/A4q7diZTQ==" spinCount="100000" sheet="1" objects="1" scenarios="1"/>
  <mergeCells count="29">
    <mergeCell ref="A1:Q2"/>
    <mergeCell ref="A3:Q3"/>
    <mergeCell ref="A14:Q14"/>
    <mergeCell ref="A16:L17"/>
    <mergeCell ref="P17:R18"/>
    <mergeCell ref="L20:L21"/>
    <mergeCell ref="L22:L23"/>
    <mergeCell ref="L24:L25"/>
    <mergeCell ref="L26:L27"/>
    <mergeCell ref="A19:F19"/>
    <mergeCell ref="K26:K27"/>
    <mergeCell ref="K24:K25"/>
    <mergeCell ref="K22:K23"/>
    <mergeCell ref="K20:K21"/>
    <mergeCell ref="A20:A21"/>
    <mergeCell ref="S17:T18"/>
    <mergeCell ref="S19:T20"/>
    <mergeCell ref="S21:T22"/>
    <mergeCell ref="S23:T24"/>
    <mergeCell ref="P26:R27"/>
    <mergeCell ref="S26:T27"/>
    <mergeCell ref="P19:R20"/>
    <mergeCell ref="P21:R22"/>
    <mergeCell ref="P23:R24"/>
    <mergeCell ref="P28:R29"/>
    <mergeCell ref="S28:T29"/>
    <mergeCell ref="P31:R32"/>
    <mergeCell ref="P33:Q33"/>
    <mergeCell ref="S31:T32"/>
  </mergeCells>
  <pageMargins left="0.7" right="0.7" top="0.75" bottom="0.75" header="0" footer="0"/>
  <pageSetup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Summary</vt:lpstr>
      <vt:lpstr>Puggles</vt:lpstr>
      <vt:lpstr>Cubbies</vt:lpstr>
      <vt:lpstr>Sparks</vt:lpstr>
      <vt:lpstr>T&amp;T</vt:lpstr>
      <vt:lpstr>Trek</vt:lpstr>
      <vt:lpstr>Journey</vt:lpstr>
      <vt:lpstr>Cubbies!Print_Area</vt:lpstr>
      <vt:lpstr>Journey!Print_Area</vt:lpstr>
      <vt:lpstr>'T&amp;T'!Print_Area</vt:lpstr>
      <vt:lpstr>Trek!Print_Area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Easling</dc:creator>
  <cp:lastModifiedBy>Mike Reed</cp:lastModifiedBy>
  <cp:lastPrinted>2021-05-24T17:26:39Z</cp:lastPrinted>
  <dcterms:created xsi:type="dcterms:W3CDTF">2021-04-26T23:28:40Z</dcterms:created>
  <dcterms:modified xsi:type="dcterms:W3CDTF">2025-02-04T12:55:07Z</dcterms:modified>
</cp:coreProperties>
</file>